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EC-PCuser\Documents\ボーイスカウト\尾張東地区\尾張東地区\３\団委員長会議\11-1\"/>
    </mc:Choice>
  </mc:AlternateContent>
  <bookViews>
    <workbookView xWindow="0" yWindow="0" windowWidth="20490" windowHeight="7770"/>
  </bookViews>
  <sheets>
    <sheet name="集計表" sheetId="25" r:id="rId1"/>
    <sheet name="団別加盟員割合グラフ" sheetId="26" r:id="rId2"/>
  </sheets>
  <definedNames>
    <definedName name="_xlnm.Print_Area" localSheetId="0">集計表!$A$1:$X$45</definedName>
    <definedName name="_xlnm.Print_Area" localSheetId="1">団別加盟員割合グラフ!$A$1:$O$71</definedName>
  </definedNames>
  <calcPr calcId="191029"/>
</workbook>
</file>

<file path=xl/calcChain.xml><?xml version="1.0" encoding="utf-8"?>
<calcChain xmlns="http://schemas.openxmlformats.org/spreadsheetml/2006/main">
  <c r="V39" i="25" l="1"/>
  <c r="V38" i="25"/>
  <c r="V37" i="25"/>
  <c r="V36" i="25"/>
  <c r="V35" i="25"/>
  <c r="V34" i="25"/>
  <c r="V33" i="25"/>
  <c r="V32" i="25"/>
  <c r="V31" i="25"/>
  <c r="R39" i="25" l="1"/>
  <c r="R38" i="25"/>
  <c r="R37" i="25"/>
  <c r="R36" i="25"/>
  <c r="R35" i="25"/>
  <c r="R34" i="25"/>
  <c r="R33" i="25"/>
  <c r="R32" i="25"/>
  <c r="C44" i="25" l="1"/>
  <c r="R31" i="25" l="1"/>
  <c r="E4" i="25" l="1"/>
  <c r="F4" i="25"/>
  <c r="E5" i="25"/>
  <c r="F5" i="25"/>
  <c r="E6" i="25"/>
  <c r="F6" i="25"/>
  <c r="E7" i="25"/>
  <c r="F7" i="25"/>
  <c r="E8" i="25"/>
  <c r="F8" i="25"/>
  <c r="E9" i="25"/>
  <c r="F9" i="25"/>
  <c r="E10" i="25"/>
  <c r="F10" i="25"/>
  <c r="E11" i="25"/>
  <c r="F11" i="25"/>
  <c r="E12" i="25"/>
  <c r="F12" i="25"/>
  <c r="E13" i="25"/>
  <c r="F13" i="25"/>
  <c r="E14" i="25"/>
  <c r="F14" i="25"/>
  <c r="E15" i="25"/>
  <c r="F15" i="25"/>
  <c r="E16" i="25"/>
  <c r="F16" i="25"/>
  <c r="E17" i="25"/>
  <c r="F17" i="25"/>
  <c r="E18" i="25"/>
  <c r="F18" i="25"/>
  <c r="E19" i="25"/>
  <c r="F19" i="25"/>
  <c r="E20" i="25"/>
  <c r="F20" i="25"/>
  <c r="E21" i="25"/>
  <c r="F21" i="25"/>
  <c r="E22" i="25"/>
  <c r="F22" i="25"/>
  <c r="E23" i="25"/>
  <c r="F23" i="25"/>
  <c r="R4" i="25"/>
  <c r="D4" i="25" s="1"/>
  <c r="Y4" i="25" s="1"/>
  <c r="R5" i="25"/>
  <c r="D5" i="25" s="1"/>
  <c r="Y5" i="25" s="1"/>
  <c r="R6" i="25"/>
  <c r="D6" i="25" s="1"/>
  <c r="Y6" i="25" s="1"/>
  <c r="R7" i="25"/>
  <c r="D7" i="25" s="1"/>
  <c r="Y7" i="25" s="1"/>
  <c r="R8" i="25"/>
  <c r="D8" i="25" s="1"/>
  <c r="Y8" i="25" s="1"/>
  <c r="R9" i="25"/>
  <c r="D9" i="25" s="1"/>
  <c r="Y9" i="25" s="1"/>
  <c r="R10" i="25"/>
  <c r="D10" i="25" s="1"/>
  <c r="Y10" i="25" s="1"/>
  <c r="R11" i="25"/>
  <c r="D11" i="25" s="1"/>
  <c r="Y11" i="25" s="1"/>
  <c r="R12" i="25"/>
  <c r="D12" i="25" s="1"/>
  <c r="Y12" i="25" s="1"/>
  <c r="R13" i="25"/>
  <c r="D13" i="25" s="1"/>
  <c r="Y13" i="25" s="1"/>
  <c r="R14" i="25"/>
  <c r="D14" i="25" s="1"/>
  <c r="Y14" i="25" s="1"/>
  <c r="R15" i="25"/>
  <c r="D15" i="25" s="1"/>
  <c r="Y15" i="25" s="1"/>
  <c r="R16" i="25"/>
  <c r="D16" i="25" s="1"/>
  <c r="Y16" i="25" s="1"/>
  <c r="R17" i="25"/>
  <c r="D17" i="25" s="1"/>
  <c r="Y17" i="25" s="1"/>
  <c r="R18" i="25"/>
  <c r="D18" i="25" s="1"/>
  <c r="Y18" i="25" s="1"/>
  <c r="R19" i="25"/>
  <c r="D19" i="25" s="1"/>
  <c r="Y19" i="25" s="1"/>
  <c r="R20" i="25"/>
  <c r="D20" i="25" s="1"/>
  <c r="Y20" i="25" s="1"/>
  <c r="R21" i="25"/>
  <c r="D21" i="25" s="1"/>
  <c r="Y21" i="25" s="1"/>
  <c r="R22" i="25"/>
  <c r="D22" i="25" s="1"/>
  <c r="Y22" i="25" s="1"/>
  <c r="R23" i="25"/>
  <c r="D23" i="25" s="1"/>
  <c r="Y23" i="25" s="1"/>
  <c r="R3" i="25"/>
  <c r="D3" i="25" s="1"/>
  <c r="Y3" i="25" s="1"/>
  <c r="F3" i="25"/>
  <c r="E3" i="25"/>
  <c r="G25" i="25"/>
  <c r="E25" i="25" l="1"/>
  <c r="V4" i="25"/>
  <c r="V5" i="25"/>
  <c r="V6" i="25"/>
  <c r="V7" i="25"/>
  <c r="V8" i="25"/>
  <c r="V9" i="25"/>
  <c r="V10" i="25"/>
  <c r="V11" i="25"/>
  <c r="V12" i="25"/>
  <c r="V13" i="25"/>
  <c r="V14" i="25"/>
  <c r="V15" i="25"/>
  <c r="V16" i="25"/>
  <c r="V17" i="25"/>
  <c r="V18" i="25"/>
  <c r="V19" i="25"/>
  <c r="V20" i="25"/>
  <c r="V21" i="25"/>
  <c r="V22" i="25"/>
  <c r="V23" i="25"/>
  <c r="U25" i="25"/>
  <c r="X20" i="25"/>
  <c r="X23" i="25"/>
  <c r="X4" i="25"/>
  <c r="X5" i="25"/>
  <c r="X6" i="25"/>
  <c r="X7" i="25"/>
  <c r="X8" i="25"/>
  <c r="X9" i="25"/>
  <c r="X10" i="25"/>
  <c r="X11" i="25"/>
  <c r="X12" i="25"/>
  <c r="X13" i="25"/>
  <c r="X14" i="25"/>
  <c r="X15" i="25"/>
  <c r="X16" i="25"/>
  <c r="X17" i="25"/>
  <c r="X18" i="25"/>
  <c r="X19" i="25"/>
  <c r="X21" i="25"/>
  <c r="X22" i="25"/>
  <c r="R24" i="25"/>
  <c r="D24" i="25" s="1"/>
  <c r="T25" i="25"/>
  <c r="E40" i="25" l="1"/>
  <c r="E44" i="25" s="1"/>
  <c r="V25" i="25"/>
  <c r="F25" i="25" l="1"/>
  <c r="F40" i="25" l="1"/>
  <c r="F44" i="25" s="1"/>
  <c r="V3" i="25"/>
  <c r="D40" i="25" l="1"/>
  <c r="I25" i="25"/>
  <c r="H25" i="25"/>
  <c r="K25" i="25"/>
  <c r="J25" i="25"/>
  <c r="M25" i="25"/>
  <c r="L25" i="25"/>
  <c r="O25" i="25"/>
  <c r="N25" i="25"/>
  <c r="Q25" i="25"/>
  <c r="P25" i="25"/>
  <c r="D44" i="25" l="1"/>
  <c r="V40" i="25"/>
  <c r="R40" i="25"/>
  <c r="N40" i="25"/>
  <c r="N44" i="25" s="1"/>
  <c r="P40" i="25"/>
  <c r="P44" i="25" s="1"/>
  <c r="Q40" i="25"/>
  <c r="Q44" i="25" s="1"/>
  <c r="O40" i="25"/>
  <c r="O44" i="25" s="1"/>
  <c r="L40" i="25"/>
  <c r="L44" i="25" s="1"/>
  <c r="M40" i="25"/>
  <c r="M44" i="25" s="1"/>
  <c r="J40" i="25"/>
  <c r="J44" i="25" s="1"/>
  <c r="K40" i="25"/>
  <c r="K44" i="25" s="1"/>
  <c r="H40" i="25"/>
  <c r="H44" i="25" s="1"/>
  <c r="I40" i="25"/>
  <c r="I44" i="25" s="1"/>
  <c r="W18" i="25"/>
  <c r="W6" i="25"/>
  <c r="W14" i="25"/>
  <c r="W4" i="25"/>
  <c r="W15" i="25"/>
  <c r="W13" i="25"/>
  <c r="W22" i="25"/>
  <c r="W11" i="25"/>
  <c r="W10" i="25"/>
  <c r="W7" i="25"/>
  <c r="W17" i="25"/>
  <c r="W16" i="25"/>
  <c r="W5" i="25"/>
  <c r="W23" i="25"/>
  <c r="W12" i="25"/>
  <c r="W21" i="25"/>
  <c r="W20" i="25"/>
  <c r="W9" i="25"/>
  <c r="W8" i="25"/>
  <c r="W19" i="25"/>
  <c r="W3" i="25"/>
  <c r="X3" i="25"/>
  <c r="X25" i="25" s="1"/>
  <c r="T40" i="25" s="1"/>
  <c r="T44" i="25" s="1"/>
  <c r="R25" i="25"/>
  <c r="D25" i="25" s="1"/>
  <c r="W25" i="25" l="1"/>
</calcChain>
</file>

<file path=xl/sharedStrings.xml><?xml version="1.0" encoding="utf-8"?>
<sst xmlns="http://schemas.openxmlformats.org/spreadsheetml/2006/main" count="102" uniqueCount="81">
  <si>
    <t>団委員</t>
    <rPh sb="0" eb="1">
      <t>ダン</t>
    </rPh>
    <rPh sb="1" eb="3">
      <t>イイン</t>
    </rPh>
    <phoneticPr fontId="2"/>
  </si>
  <si>
    <t>合     計</t>
    <rPh sb="0" eb="1">
      <t>ゴウ</t>
    </rPh>
    <rPh sb="6" eb="7">
      <t>ケイ</t>
    </rPh>
    <phoneticPr fontId="2"/>
  </si>
  <si>
    <t>地区</t>
    <rPh sb="0" eb="2">
      <t>チク</t>
    </rPh>
    <phoneticPr fontId="2"/>
  </si>
  <si>
    <t>団名</t>
    <rPh sb="0" eb="1">
      <t>ダン</t>
    </rPh>
    <rPh sb="1" eb="2">
      <t>メイ</t>
    </rPh>
    <phoneticPr fontId="2"/>
  </si>
  <si>
    <t>団号</t>
    <rPh sb="0" eb="1">
      <t>ダン</t>
    </rPh>
    <rPh sb="1" eb="2">
      <t>ゴウ</t>
    </rPh>
    <phoneticPr fontId="2"/>
  </si>
  <si>
    <t>№</t>
    <phoneticPr fontId="2"/>
  </si>
  <si>
    <t>役員or地区ｽｶｳﾄｸﾗﾌﾞ</t>
    <rPh sb="0" eb="2">
      <t>ヤクイン</t>
    </rPh>
    <rPh sb="4" eb="6">
      <t>チク</t>
    </rPh>
    <phoneticPr fontId="2"/>
  </si>
  <si>
    <t>合　計</t>
    <rPh sb="0" eb="1">
      <t>ゴウ</t>
    </rPh>
    <rPh sb="2" eb="3">
      <t>ケイ</t>
    </rPh>
    <phoneticPr fontId="2"/>
  </si>
  <si>
    <t>犬山</t>
  </si>
  <si>
    <t>大口</t>
  </si>
  <si>
    <t>江南</t>
  </si>
  <si>
    <t>清須</t>
  </si>
  <si>
    <t>北名古屋</t>
  </si>
  <si>
    <t>尾張旭</t>
  </si>
  <si>
    <t>瀬戸</t>
  </si>
  <si>
    <t>長久手</t>
  </si>
  <si>
    <t>日進</t>
  </si>
  <si>
    <t>小牧</t>
  </si>
  <si>
    <t>春日井</t>
  </si>
  <si>
    <t>尾張東</t>
    <rPh sb="0" eb="2">
      <t>オワリ</t>
    </rPh>
    <rPh sb="2" eb="3">
      <t>ヒガシ</t>
    </rPh>
    <phoneticPr fontId="2"/>
  </si>
  <si>
    <t>初期</t>
    <rPh sb="0" eb="2">
      <t>ショキ</t>
    </rPh>
    <phoneticPr fontId="2"/>
  </si>
  <si>
    <t>最終</t>
    <rPh sb="0" eb="2">
      <t>サイシュウ</t>
    </rPh>
    <phoneticPr fontId="2"/>
  </si>
  <si>
    <t>追加</t>
    <rPh sb="0" eb="2">
      <t>ツイカ</t>
    </rPh>
    <phoneticPr fontId="2"/>
  </si>
  <si>
    <t>各年度　初期登録人数</t>
    <rPh sb="0" eb="1">
      <t>カク</t>
    </rPh>
    <rPh sb="1" eb="3">
      <t>ネンド</t>
    </rPh>
    <rPh sb="4" eb="6">
      <t>ショキ</t>
    </rPh>
    <rPh sb="6" eb="8">
      <t>トウロク</t>
    </rPh>
    <rPh sb="8" eb="10">
      <t>ニンズウ</t>
    </rPh>
    <phoneticPr fontId="2"/>
  </si>
  <si>
    <t>29-30対比</t>
    <rPh sb="5" eb="7">
      <t>タイヒ</t>
    </rPh>
    <phoneticPr fontId="10"/>
  </si>
  <si>
    <t>ビーバー指導者</t>
    <rPh sb="4" eb="7">
      <t>シドウシャ</t>
    </rPh>
    <phoneticPr fontId="2"/>
  </si>
  <si>
    <t>ビーバースカウト</t>
    <phoneticPr fontId="2"/>
  </si>
  <si>
    <t>カブ
指導者</t>
    <rPh sb="3" eb="6">
      <t>シドウシャ</t>
    </rPh>
    <phoneticPr fontId="2"/>
  </si>
  <si>
    <t>カブ
スカウト</t>
    <phoneticPr fontId="2"/>
  </si>
  <si>
    <t>ボーイ
指導者</t>
    <rPh sb="4" eb="7">
      <t>シドウシャ</t>
    </rPh>
    <phoneticPr fontId="2"/>
  </si>
  <si>
    <t>ボーイ
スカウト</t>
    <phoneticPr fontId="2"/>
  </si>
  <si>
    <t>ﾍﾞﾝﾁｬｰ
指導者</t>
    <rPh sb="7" eb="10">
      <t>シドウシャ</t>
    </rPh>
    <phoneticPr fontId="2"/>
  </si>
  <si>
    <t>ﾍﾞﾝﾁｬｰ
スカウト</t>
    <phoneticPr fontId="2"/>
  </si>
  <si>
    <t>ローバー
指導者</t>
    <rPh sb="5" eb="8">
      <t>シドウシャ</t>
    </rPh>
    <phoneticPr fontId="2"/>
  </si>
  <si>
    <t>ローバー
スカウト</t>
    <phoneticPr fontId="2"/>
  </si>
  <si>
    <t>団</t>
    <rPh sb="0" eb="1">
      <t>ダン</t>
    </rPh>
    <phoneticPr fontId="2"/>
  </si>
  <si>
    <t>年度</t>
    <rPh sb="0" eb="1">
      <t>ネン</t>
    </rPh>
    <rPh sb="1" eb="2">
      <t>ド</t>
    </rPh>
    <phoneticPr fontId="2"/>
  </si>
  <si>
    <t>成人</t>
    <rPh sb="0" eb="2">
      <t>セイジン</t>
    </rPh>
    <phoneticPr fontId="2"/>
  </si>
  <si>
    <t>スカウト</t>
    <phoneticPr fontId="2"/>
  </si>
  <si>
    <t>計</t>
    <rPh sb="0" eb="1">
      <t>ケイ</t>
    </rPh>
    <phoneticPr fontId="2"/>
  </si>
  <si>
    <t>団
委員</t>
    <rPh sb="0" eb="1">
      <t>ダン</t>
    </rPh>
    <rPh sb="2" eb="4">
      <t>イイン</t>
    </rPh>
    <phoneticPr fontId="2"/>
  </si>
  <si>
    <t>30-31対比</t>
    <rPh sb="5" eb="7">
      <t>タイヒ</t>
    </rPh>
    <phoneticPr fontId="10"/>
  </si>
  <si>
    <t>前年度より増加</t>
    <rPh sb="0" eb="3">
      <t>ゼンネンド</t>
    </rPh>
    <rPh sb="5" eb="7">
      <t>ゾウカ</t>
    </rPh>
    <phoneticPr fontId="2"/>
  </si>
  <si>
    <t>◎</t>
    <phoneticPr fontId="2"/>
  </si>
  <si>
    <t>スカウト
合計</t>
    <rPh sb="5" eb="7">
      <t>ゴウケイ</t>
    </rPh>
    <phoneticPr fontId="2"/>
  </si>
  <si>
    <t>指導者
合計</t>
    <rPh sb="0" eb="3">
      <t>シドウシャ</t>
    </rPh>
    <rPh sb="4" eb="6">
      <t>ゴウケイ</t>
    </rPh>
    <phoneticPr fontId="2"/>
  </si>
  <si>
    <t>スカウト数</t>
    <rPh sb="4" eb="5">
      <t>スウ</t>
    </rPh>
    <phoneticPr fontId="2"/>
  </si>
  <si>
    <t>指導者数</t>
    <rPh sb="0" eb="3">
      <t>シドウシャ</t>
    </rPh>
    <rPh sb="3" eb="4">
      <t>スウ</t>
    </rPh>
    <phoneticPr fontId="2"/>
  </si>
  <si>
    <t>団委員数</t>
    <rPh sb="0" eb="1">
      <t>ダン</t>
    </rPh>
    <rPh sb="1" eb="3">
      <t>イイン</t>
    </rPh>
    <rPh sb="3" eb="4">
      <t>スウ</t>
    </rPh>
    <phoneticPr fontId="2"/>
  </si>
  <si>
    <t>団別　加盟員割合</t>
    <rPh sb="0" eb="1">
      <t>ダン</t>
    </rPh>
    <rPh sb="1" eb="2">
      <t>ベツ</t>
    </rPh>
    <rPh sb="3" eb="5">
      <t>カメイ</t>
    </rPh>
    <rPh sb="5" eb="6">
      <t>イン</t>
    </rPh>
    <rPh sb="6" eb="8">
      <t>ワリアイ</t>
    </rPh>
    <phoneticPr fontId="2"/>
  </si>
  <si>
    <t>前年度最終-今年度
初期値</t>
    <rPh sb="0" eb="3">
      <t>ゼンネンド</t>
    </rPh>
    <rPh sb="3" eb="5">
      <t>サイシュウ</t>
    </rPh>
    <rPh sb="6" eb="9">
      <t>コンネンド</t>
    </rPh>
    <rPh sb="10" eb="13">
      <t>ショキチ</t>
    </rPh>
    <phoneticPr fontId="2"/>
  </si>
  <si>
    <t>ビーバー</t>
    <phoneticPr fontId="2"/>
  </si>
  <si>
    <t>カブ</t>
    <phoneticPr fontId="2"/>
  </si>
  <si>
    <t>ボーイ</t>
    <phoneticPr fontId="2"/>
  </si>
  <si>
    <t>ベンチャー</t>
    <phoneticPr fontId="2"/>
  </si>
  <si>
    <t>ローバー</t>
    <phoneticPr fontId="2"/>
  </si>
  <si>
    <t>指導者</t>
    <rPh sb="0" eb="3">
      <t>シドウシャ</t>
    </rPh>
    <phoneticPr fontId="2"/>
  </si>
  <si>
    <t>合併</t>
    <rPh sb="0" eb="2">
      <t>ガッペイ</t>
    </rPh>
    <phoneticPr fontId="2"/>
  </si>
  <si>
    <t>平成23年-減少数計</t>
    <rPh sb="0" eb="2">
      <t>ヘイセイ</t>
    </rPh>
    <rPh sb="4" eb="5">
      <t>ネン</t>
    </rPh>
    <rPh sb="6" eb="8">
      <t>ゲンショウ</t>
    </rPh>
    <rPh sb="8" eb="9">
      <t>スウ</t>
    </rPh>
    <rPh sb="9" eb="10">
      <t>ケイ</t>
    </rPh>
    <phoneticPr fontId="2"/>
  </si>
  <si>
    <t>前年度-今年度初期値</t>
    <rPh sb="0" eb="3">
      <t>ゼンネンド</t>
    </rPh>
    <rPh sb="4" eb="7">
      <t>コンネンド</t>
    </rPh>
    <rPh sb="7" eb="10">
      <t>ショキチ</t>
    </rPh>
    <phoneticPr fontId="2"/>
  </si>
  <si>
    <t>H２３年</t>
    <rPh sb="3" eb="4">
      <t>ネン</t>
    </rPh>
    <phoneticPr fontId="10"/>
  </si>
  <si>
    <t>H２４年</t>
    <rPh sb="3" eb="4">
      <t>ネン</t>
    </rPh>
    <phoneticPr fontId="10"/>
  </si>
  <si>
    <t>H２５年</t>
    <rPh sb="3" eb="4">
      <t>ネン</t>
    </rPh>
    <phoneticPr fontId="10"/>
  </si>
  <si>
    <t>H２６年</t>
    <rPh sb="3" eb="4">
      <t>ネン</t>
    </rPh>
    <phoneticPr fontId="10"/>
  </si>
  <si>
    <t>H２７年</t>
    <rPh sb="3" eb="4">
      <t>ネン</t>
    </rPh>
    <phoneticPr fontId="10"/>
  </si>
  <si>
    <t>H２８年</t>
    <rPh sb="3" eb="4">
      <t>ネン</t>
    </rPh>
    <phoneticPr fontId="10"/>
  </si>
  <si>
    <t>H２９年</t>
    <rPh sb="3" eb="4">
      <t>ネン</t>
    </rPh>
    <phoneticPr fontId="10"/>
  </si>
  <si>
    <t>H３０年</t>
    <rPh sb="3" eb="4">
      <t>ネン</t>
    </rPh>
    <phoneticPr fontId="10"/>
  </si>
  <si>
    <t>H３１年</t>
    <rPh sb="3" eb="4">
      <t>ネン</t>
    </rPh>
    <phoneticPr fontId="10"/>
  </si>
  <si>
    <t>R０２年</t>
    <rPh sb="3" eb="4">
      <t>ネン</t>
    </rPh>
    <phoneticPr fontId="10"/>
  </si>
  <si>
    <t>31-R2対比</t>
    <rPh sb="5" eb="7">
      <t>タイヒ</t>
    </rPh>
    <phoneticPr fontId="10"/>
  </si>
  <si>
    <t>グラフタイトル</t>
    <phoneticPr fontId="2"/>
  </si>
  <si>
    <t>R０３年</t>
    <rPh sb="3" eb="4">
      <t>ネン</t>
    </rPh>
    <phoneticPr fontId="10"/>
  </si>
  <si>
    <t>令和３年度 継続登録数　集計表</t>
    <rPh sb="0" eb="2">
      <t>レイワ</t>
    </rPh>
    <rPh sb="3" eb="5">
      <t>ネンド</t>
    </rPh>
    <rPh sb="6" eb="8">
      <t>ケイゾク</t>
    </rPh>
    <rPh sb="8" eb="10">
      <t>トウロク</t>
    </rPh>
    <rPh sb="10" eb="11">
      <t>スウ</t>
    </rPh>
    <rPh sb="12" eb="14">
      <t>シュウケイ</t>
    </rPh>
    <rPh sb="14" eb="15">
      <t>ヒョウ</t>
    </rPh>
    <phoneticPr fontId="2"/>
  </si>
  <si>
    <t>令和２年度</t>
    <rPh sb="0" eb="2">
      <t>レイワ</t>
    </rPh>
    <rPh sb="3" eb="5">
      <t>ネンド</t>
    </rPh>
    <phoneticPr fontId="2"/>
  </si>
  <si>
    <t>R2-R3年度比較</t>
    <rPh sb="5" eb="7">
      <t>ネンド</t>
    </rPh>
    <rPh sb="7" eb="9">
      <t>ヒカク</t>
    </rPh>
    <phoneticPr fontId="2"/>
  </si>
  <si>
    <t>R2初期
R3初期</t>
    <rPh sb="2" eb="4">
      <t>ショキ</t>
    </rPh>
    <rPh sb="7" eb="9">
      <t>ショキ</t>
    </rPh>
    <phoneticPr fontId="2"/>
  </si>
  <si>
    <t>R2最終
R3初期</t>
    <rPh sb="2" eb="4">
      <t>サイシュウ</t>
    </rPh>
    <rPh sb="7" eb="9">
      <t>ショキ</t>
    </rPh>
    <phoneticPr fontId="2"/>
  </si>
  <si>
    <t>前年度と同一または</t>
    <rPh sb="0" eb="3">
      <t>ゼンネンド</t>
    </rPh>
    <rPh sb="4" eb="6">
      <t>ドウイツ</t>
    </rPh>
    <phoneticPr fontId="2"/>
  </si>
  <si>
    <t>R2-R3対比</t>
    <rPh sb="5" eb="7">
      <t>タイヒ</t>
    </rPh>
    <phoneticPr fontId="10"/>
  </si>
  <si>
    <t>10年で
813人減少</t>
    <rPh sb="2" eb="3">
      <t>ネン</t>
    </rPh>
    <rPh sb="8" eb="9">
      <t>ニン</t>
    </rPh>
    <rPh sb="9" eb="11">
      <t>ゲンショウ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</si>
</sst>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0_ "/>
  </numFmts>
  <fonts count="17"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2"/>
      <color indexed="10"/>
      <name val="ＭＳ Ｐゴシック"/>
      <family val="3"/>
      <charset val="128"/>
    </font>
    <font>
      <sz val="14"/>
      <color indexed="8"/>
      <name val="ＭＳ ゴシック"/>
      <family val="3"/>
      <charset val="128"/>
    </font>
    <font>
      <sz val="14"/>
      <color rgb="FF000000"/>
      <name val="ＭＳ ゴシック"/>
      <family val="3"/>
      <charset val="128"/>
    </font>
    <font>
      <sz val="12"/>
      <name val="ＭＳ Ｐゴシック"/>
      <family val="3"/>
      <charset val="128"/>
    </font>
    <font>
      <sz val="18"/>
      <color indexed="8"/>
      <name val="sans-serif"/>
      <family val="2"/>
    </font>
    <font>
      <sz val="9"/>
      <color indexed="8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b/>
      <sz val="16"/>
      <name val="ＭＳ Ｐゴシック"/>
      <family val="3"/>
      <charset val="128"/>
    </font>
  </fonts>
  <fills count="11">
    <fill>
      <patternFill patternType="none"/>
    </fill>
    <fill>
      <patternFill patternType="gray125"/>
    </fill>
    <fill>
      <patternFill patternType="lightGray">
        <fgColor indexed="47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lightUp"/>
    </fill>
    <fill>
      <patternFill patternType="lightHorizontal"/>
    </fill>
    <fill>
      <patternFill patternType="solid">
        <fgColor rgb="FF00B050"/>
        <bgColor indexed="64"/>
      </patternFill>
    </fill>
    <fill>
      <patternFill patternType="lightGray">
        <fgColor indexed="47"/>
        <bgColor rgb="FF00B050"/>
      </patternFill>
    </fill>
    <fill>
      <patternFill patternType="solid">
        <fgColor rgb="FFFFC000"/>
        <bgColor indexed="64"/>
      </patternFill>
    </fill>
    <fill>
      <patternFill patternType="lightGray">
        <fgColor indexed="47"/>
        <bgColor rgb="FFFFC000"/>
      </patternFill>
    </fill>
  </fills>
  <borders count="4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5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0" fillId="0" borderId="6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7" xfId="0" applyBorder="1">
      <alignment vertical="center"/>
    </xf>
    <xf numFmtId="0" fontId="3" fillId="2" borderId="4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5" fillId="0" borderId="0" xfId="0" applyFont="1">
      <alignment vertical="center"/>
    </xf>
    <xf numFmtId="3" fontId="6" fillId="0" borderId="2" xfId="0" applyNumberFormat="1" applyFont="1" applyBorder="1" applyAlignment="1">
      <alignment horizontal="center" vertical="top" wrapText="1"/>
    </xf>
    <xf numFmtId="37" fontId="7" fillId="0" borderId="2" xfId="0" applyNumberFormat="1" applyFont="1" applyBorder="1" applyAlignment="1">
      <alignment horizontal="center" vertical="top" wrapText="1"/>
    </xf>
    <xf numFmtId="0" fontId="3" fillId="0" borderId="0" xfId="0" applyFont="1">
      <alignment vertical="center"/>
    </xf>
    <xf numFmtId="3" fontId="3" fillId="0" borderId="2" xfId="0" applyNumberFormat="1" applyFont="1" applyBorder="1">
      <alignment vertical="center"/>
    </xf>
    <xf numFmtId="37" fontId="3" fillId="0" borderId="2" xfId="0" applyNumberFormat="1" applyFont="1" applyBorder="1" applyAlignment="1">
      <alignment horizontal="center" vertical="center"/>
    </xf>
    <xf numFmtId="37" fontId="3" fillId="0" borderId="0" xfId="0" applyNumberFormat="1" applyFont="1" applyAlignment="1">
      <alignment horizontal="center" vertical="center"/>
    </xf>
    <xf numFmtId="0" fontId="0" fillId="0" borderId="0" xfId="0" applyAlignment="1"/>
    <xf numFmtId="0" fontId="0" fillId="0" borderId="2" xfId="0" applyBorder="1" applyAlignment="1"/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3" fontId="0" fillId="0" borderId="0" xfId="0" applyNumberFormat="1" applyAlignment="1"/>
    <xf numFmtId="0" fontId="0" fillId="3" borderId="2" xfId="0" applyFill="1" applyBorder="1" applyAlignment="1"/>
    <xf numFmtId="3" fontId="0" fillId="4" borderId="0" xfId="0" applyNumberFormat="1" applyFill="1" applyAlignment="1"/>
    <xf numFmtId="0" fontId="1" fillId="0" borderId="6" xfId="0" applyFont="1" applyBorder="1" applyAlignment="1">
      <alignment horizontal="center" vertical="center" wrapText="1"/>
    </xf>
    <xf numFmtId="0" fontId="0" fillId="0" borderId="2" xfId="0" applyBorder="1">
      <alignment vertical="center"/>
    </xf>
    <xf numFmtId="0" fontId="15" fillId="0" borderId="0" xfId="0" applyFont="1">
      <alignment vertical="center"/>
    </xf>
    <xf numFmtId="0" fontId="1" fillId="7" borderId="3" xfId="0" applyFont="1" applyFill="1" applyBorder="1" applyAlignment="1">
      <alignment horizontal="center" vertical="center" wrapText="1"/>
    </xf>
    <xf numFmtId="0" fontId="3" fillId="8" borderId="3" xfId="0" applyFont="1" applyFill="1" applyBorder="1" applyAlignment="1">
      <alignment horizontal="center" vertical="center"/>
    </xf>
    <xf numFmtId="0" fontId="1" fillId="7" borderId="6" xfId="0" applyFont="1" applyFill="1" applyBorder="1" applyAlignment="1">
      <alignment horizontal="center" vertical="center" wrapText="1"/>
    </xf>
    <xf numFmtId="0" fontId="3" fillId="8" borderId="6" xfId="0" applyFont="1" applyFill="1" applyBorder="1" applyAlignment="1">
      <alignment horizontal="center" vertical="center"/>
    </xf>
    <xf numFmtId="0" fontId="1" fillId="9" borderId="2" xfId="0" applyFont="1" applyFill="1" applyBorder="1" applyAlignment="1">
      <alignment horizontal="center" vertical="center" wrapText="1"/>
    </xf>
    <xf numFmtId="0" fontId="3" fillId="10" borderId="2" xfId="0" applyFont="1" applyFill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/>
    </xf>
    <xf numFmtId="176" fontId="3" fillId="7" borderId="2" xfId="0" applyNumberFormat="1" applyFont="1" applyFill="1" applyBorder="1" applyAlignment="1">
      <alignment horizontal="center" vertical="center"/>
    </xf>
    <xf numFmtId="176" fontId="3" fillId="7" borderId="3" xfId="0" applyNumberFormat="1" applyFont="1" applyFill="1" applyBorder="1" applyAlignment="1">
      <alignment horizontal="center" vertical="center"/>
    </xf>
    <xf numFmtId="176" fontId="3" fillId="0" borderId="4" xfId="0" applyNumberFormat="1" applyFont="1" applyBorder="1" applyAlignment="1">
      <alignment horizontal="center" vertical="center"/>
    </xf>
    <xf numFmtId="176" fontId="3" fillId="9" borderId="2" xfId="0" applyNumberFormat="1" applyFont="1" applyFill="1" applyBorder="1" applyAlignment="1">
      <alignment horizontal="center" vertical="center"/>
    </xf>
    <xf numFmtId="176" fontId="0" fillId="0" borderId="2" xfId="0" applyNumberFormat="1" applyBorder="1" applyAlignment="1"/>
    <xf numFmtId="0" fontId="0" fillId="0" borderId="21" xfId="0" applyBorder="1" applyAlignment="1"/>
    <xf numFmtId="176" fontId="0" fillId="0" borderId="27" xfId="0" applyNumberFormat="1" applyBorder="1" applyAlignment="1"/>
    <xf numFmtId="176" fontId="0" fillId="0" borderId="21" xfId="0" applyNumberFormat="1" applyBorder="1" applyAlignment="1"/>
    <xf numFmtId="176" fontId="0" fillId="0" borderId="2" xfId="0" applyNumberFormat="1" applyBorder="1">
      <alignment vertical="center"/>
    </xf>
    <xf numFmtId="176" fontId="0" fillId="0" borderId="21" xfId="0" applyNumberFormat="1" applyBorder="1">
      <alignment vertical="center"/>
    </xf>
    <xf numFmtId="0" fontId="0" fillId="0" borderId="21" xfId="0" applyBorder="1">
      <alignment vertical="center"/>
    </xf>
    <xf numFmtId="0" fontId="1" fillId="0" borderId="21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8" fillId="0" borderId="31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0" fontId="0" fillId="0" borderId="23" xfId="0" applyBorder="1">
      <alignment vertical="center"/>
    </xf>
    <xf numFmtId="0" fontId="0" fillId="0" borderId="6" xfId="0" applyBorder="1">
      <alignment vertical="center"/>
    </xf>
    <xf numFmtId="0" fontId="0" fillId="0" borderId="23" xfId="0" applyBorder="1" applyAlignment="1"/>
    <xf numFmtId="0" fontId="0" fillId="0" borderId="6" xfId="0" applyBorder="1" applyAlignment="1"/>
    <xf numFmtId="0" fontId="0" fillId="3" borderId="6" xfId="0" applyFill="1" applyBorder="1" applyAlignment="1"/>
    <xf numFmtId="0" fontId="0" fillId="0" borderId="0" xfId="0" applyFill="1" applyBorder="1" applyAlignment="1"/>
    <xf numFmtId="0" fontId="0" fillId="0" borderId="0" xfId="0" applyBorder="1" applyAlignment="1"/>
    <xf numFmtId="0" fontId="0" fillId="0" borderId="0" xfId="0" applyBorder="1">
      <alignment vertical="center"/>
    </xf>
    <xf numFmtId="0" fontId="0" fillId="0" borderId="0" xfId="0" applyFill="1" applyBorder="1">
      <alignment vertical="center"/>
    </xf>
    <xf numFmtId="0" fontId="1" fillId="0" borderId="33" xfId="0" applyFont="1" applyFill="1" applyBorder="1" applyAlignment="1"/>
    <xf numFmtId="0" fontId="0" fillId="0" borderId="33" xfId="0" applyFill="1" applyBorder="1" applyAlignment="1">
      <alignment horizontal="center" vertical="center"/>
    </xf>
    <xf numFmtId="0" fontId="0" fillId="0" borderId="33" xfId="0" applyFill="1" applyBorder="1" applyAlignment="1">
      <alignment horizontal="center"/>
    </xf>
    <xf numFmtId="0" fontId="0" fillId="0" borderId="36" xfId="0" applyBorder="1" applyAlignment="1">
      <alignment horizontal="center" vertical="center"/>
    </xf>
    <xf numFmtId="0" fontId="11" fillId="0" borderId="37" xfId="0" applyFont="1" applyBorder="1" applyAlignment="1">
      <alignment horizontal="center" vertical="center"/>
    </xf>
    <xf numFmtId="0" fontId="0" fillId="0" borderId="36" xfId="0" applyBorder="1" applyAlignment="1"/>
    <xf numFmtId="0" fontId="0" fillId="0" borderId="37" xfId="0" applyBorder="1" applyAlignment="1"/>
    <xf numFmtId="0" fontId="0" fillId="0" borderId="37" xfId="0" applyBorder="1" applyAlignment="1">
      <alignment horizontal="center"/>
    </xf>
    <xf numFmtId="0" fontId="0" fillId="3" borderId="37" xfId="0" applyFill="1" applyBorder="1" applyAlignment="1"/>
    <xf numFmtId="0" fontId="0" fillId="3" borderId="38" xfId="0" applyFill="1" applyBorder="1" applyAlignment="1">
      <alignment horizontal="center" vertical="center"/>
    </xf>
    <xf numFmtId="0" fontId="0" fillId="3" borderId="39" xfId="0" applyFill="1" applyBorder="1">
      <alignment vertical="center"/>
    </xf>
    <xf numFmtId="0" fontId="0" fillId="3" borderId="40" xfId="0" applyFill="1" applyBorder="1">
      <alignment vertical="center"/>
    </xf>
    <xf numFmtId="176" fontId="0" fillId="3" borderId="2" xfId="0" applyNumberFormat="1" applyFill="1" applyBorder="1" applyAlignment="1"/>
    <xf numFmtId="0" fontId="0" fillId="3" borderId="35" xfId="0" applyFill="1" applyBorder="1" applyAlignment="1">
      <alignment horizontal="right"/>
    </xf>
    <xf numFmtId="0" fontId="0" fillId="3" borderId="41" xfId="0" applyFill="1" applyBorder="1" applyAlignment="1">
      <alignment horizontal="right"/>
    </xf>
    <xf numFmtId="0" fontId="0" fillId="3" borderId="5" xfId="0" applyFill="1" applyBorder="1" applyAlignment="1">
      <alignment horizontal="center"/>
    </xf>
    <xf numFmtId="0" fontId="0" fillId="3" borderId="26" xfId="0" applyFill="1" applyBorder="1" applyAlignment="1">
      <alignment horizontal="center"/>
    </xf>
    <xf numFmtId="0" fontId="0" fillId="3" borderId="44" xfId="0" applyFill="1" applyBorder="1" applyAlignment="1"/>
    <xf numFmtId="0" fontId="0" fillId="3" borderId="27" xfId="0" applyFill="1" applyBorder="1" applyAlignment="1"/>
    <xf numFmtId="0" fontId="0" fillId="3" borderId="46" xfId="0" applyFill="1" applyBorder="1" applyAlignment="1"/>
    <xf numFmtId="0" fontId="0" fillId="3" borderId="45" xfId="0" applyFill="1" applyBorder="1" applyAlignment="1">
      <alignment horizontal="right"/>
    </xf>
    <xf numFmtId="0" fontId="0" fillId="3" borderId="39" xfId="0" applyFill="1" applyBorder="1" applyAlignment="1">
      <alignment horizontal="right" vertical="center"/>
    </xf>
    <xf numFmtId="0" fontId="0" fillId="0" borderId="21" xfId="0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14" fillId="3" borderId="2" xfId="0" applyFont="1" applyFill="1" applyBorder="1" applyAlignment="1">
      <alignment horizontal="center"/>
    </xf>
    <xf numFmtId="0" fontId="14" fillId="3" borderId="27" xfId="0" applyFont="1" applyFill="1" applyBorder="1" applyAlignment="1">
      <alignment horizontal="center"/>
    </xf>
    <xf numFmtId="0" fontId="14" fillId="3" borderId="39" xfId="0" applyFont="1" applyFill="1" applyBorder="1" applyAlignment="1">
      <alignment horizontal="center"/>
    </xf>
    <xf numFmtId="0" fontId="0" fillId="0" borderId="35" xfId="0" applyBorder="1">
      <alignment vertical="center"/>
    </xf>
    <xf numFmtId="177" fontId="7" fillId="3" borderId="2" xfId="0" applyNumberFormat="1" applyFont="1" applyFill="1" applyBorder="1" applyAlignment="1">
      <alignment horizontal="center" vertical="top" wrapText="1"/>
    </xf>
    <xf numFmtId="177" fontId="3" fillId="0" borderId="0" xfId="0" applyNumberFormat="1" applyFont="1" applyAlignment="1">
      <alignment horizontal="center" vertical="center"/>
    </xf>
    <xf numFmtId="177" fontId="3" fillId="3" borderId="2" xfId="0" applyNumberFormat="1" applyFont="1" applyFill="1" applyBorder="1" applyAlignment="1">
      <alignment horizontal="center" vertical="center"/>
    </xf>
    <xf numFmtId="0" fontId="3" fillId="0" borderId="47" xfId="0" applyFont="1" applyFill="1" applyBorder="1" applyAlignment="1">
      <alignment vertical="center"/>
    </xf>
    <xf numFmtId="176" fontId="0" fillId="3" borderId="2" xfId="0" applyNumberFormat="1" applyFill="1" applyBorder="1" applyAlignment="1">
      <alignment horizontal="right"/>
    </xf>
    <xf numFmtId="176" fontId="0" fillId="3" borderId="27" xfId="0" applyNumberFormat="1" applyFill="1" applyBorder="1" applyAlignment="1">
      <alignment horizontal="right"/>
    </xf>
    <xf numFmtId="176" fontId="0" fillId="3" borderId="39" xfId="0" applyNumberFormat="1" applyFill="1" applyBorder="1" applyAlignment="1">
      <alignment horizontal="right"/>
    </xf>
    <xf numFmtId="3" fontId="0" fillId="0" borderId="1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0" fontId="1" fillId="0" borderId="34" xfId="0" applyFont="1" applyBorder="1" applyAlignment="1">
      <alignment horizontal="center" wrapText="1"/>
    </xf>
    <xf numFmtId="0" fontId="0" fillId="0" borderId="35" xfId="0" applyBorder="1" applyAlignment="1">
      <alignment horizontal="center"/>
    </xf>
    <xf numFmtId="0" fontId="12" fillId="0" borderId="43" xfId="0" applyFont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14" fontId="9" fillId="0" borderId="0" xfId="0" applyNumberFormat="1" applyFont="1" applyBorder="1" applyAlignment="1">
      <alignment horizontal="left" vertical="top" wrapText="1"/>
    </xf>
    <xf numFmtId="14" fontId="0" fillId="0" borderId="8" xfId="0" applyNumberFormat="1" applyBorder="1">
      <alignment vertical="center"/>
    </xf>
    <xf numFmtId="0" fontId="0" fillId="0" borderId="8" xfId="0" applyBorder="1">
      <alignment vertical="center"/>
    </xf>
    <xf numFmtId="0" fontId="4" fillId="2" borderId="8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42" xfId="0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wrapText="1"/>
    </xf>
    <xf numFmtId="0" fontId="1" fillId="0" borderId="25" xfId="0" applyFont="1" applyBorder="1" applyAlignment="1">
      <alignment horizontal="center"/>
    </xf>
    <xf numFmtId="0" fontId="0" fillId="0" borderId="9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1" fillId="0" borderId="8" xfId="0" applyFont="1" applyBorder="1" applyAlignment="1">
      <alignment horizontal="center"/>
    </xf>
    <xf numFmtId="0" fontId="1" fillId="0" borderId="3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26" xfId="0" applyFill="1" applyBorder="1" applyAlignment="1">
      <alignment horizontal="center"/>
    </xf>
    <xf numFmtId="3" fontId="0" fillId="3" borderId="5" xfId="0" applyNumberFormat="1" applyFill="1" applyBorder="1" applyAlignment="1">
      <alignment horizontal="center" vertical="center"/>
    </xf>
    <xf numFmtId="0" fontId="0" fillId="3" borderId="26" xfId="0" applyFill="1" applyBorder="1" applyAlignment="1">
      <alignment horizontal="center" vertical="center"/>
    </xf>
    <xf numFmtId="0" fontId="1" fillId="0" borderId="14" xfId="0" applyFont="1" applyBorder="1" applyAlignment="1">
      <alignment horizontal="center" wrapText="1"/>
    </xf>
    <xf numFmtId="0" fontId="1" fillId="0" borderId="14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6" fillId="0" borderId="0" xfId="0" applyFont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0" fillId="6" borderId="2" xfId="0" applyFill="1" applyBorder="1" applyAlignment="1">
      <alignment horizontal="center" vertical="center"/>
    </xf>
    <xf numFmtId="0" fontId="0" fillId="1" borderId="2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9" xfId="0" applyBorder="1" applyAlignment="1">
      <alignment horizontal="center" vertical="center"/>
    </xf>
  </cellXfs>
  <cellStyles count="1">
    <cellStyle name="標準" xfId="0" builtinId="0"/>
  </cellStyles>
  <dxfs count="1">
    <dxf>
      <fill>
        <patternFill>
          <bgColor rgb="FF00B0F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集計表!$Y$3</c:f>
          <c:strCache>
            <c:ptCount val="1"/>
            <c:pt idx="0">
              <c:v>犬山5
（42人）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pattFill prst="wdUpDiag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chemeClr val="tx1">
                    <a:alpha val="97000"/>
                  </a:schemeClr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9D0A-4ECD-916A-C9FC5069CD6A}"/>
              </c:ext>
            </c:extLst>
          </c:dPt>
          <c:dPt>
            <c:idx val="1"/>
            <c:bubble3D val="0"/>
            <c:spPr>
              <a:pattFill prst="dkHorz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9D0A-4ECD-916A-C9FC5069CD6A}"/>
              </c:ext>
            </c:extLst>
          </c:dPt>
          <c:dPt>
            <c:idx val="2"/>
            <c:bubble3D val="0"/>
            <c:spPr>
              <a:pattFill prst="pct25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9D0A-4ECD-916A-C9FC5069CD6A}"/>
              </c:ext>
            </c:extLst>
          </c:dPt>
          <c:dLbls>
            <c:dLbl>
              <c:idx val="0"/>
              <c:layout>
                <c:manualLayout>
                  <c:x val="7.3662769997155167E-2"/>
                  <c:y val="-0.10257578311735328"/>
                </c:manualLayout>
              </c:layout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9D0A-4ECD-916A-C9FC5069CD6A}"/>
                </c:ext>
                <c:ext xmlns:c15="http://schemas.microsoft.com/office/drawing/2012/chart" uri="{CE6537A1-D6FC-4f65-9D91-7224C49458BB}">
                  <c15:layout>
                    <c:manualLayout>
                      <c:w val="0.2228944634442169"/>
                      <c:h val="0.19292644379894763"/>
                    </c:manualLayout>
                  </c15:layout>
                </c:ext>
              </c:extLst>
            </c:dLbl>
            <c:dLbl>
              <c:idx val="1"/>
              <c:layout>
                <c:manualLayout>
                  <c:x val="-1.1111111111111112E-2"/>
                  <c:y val="2.3148148148148147E-2"/>
                </c:manualLayout>
              </c:layout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9D0A-4ECD-916A-C9FC5069CD6A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"/>
                  <c:y val="-2.3148148148148147E-2"/>
                </c:manualLayout>
              </c:layout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9D0A-4ECD-916A-C9FC5069CD6A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1"/>
            <c:showBubbleSize val="0"/>
            <c:separator>
</c:separator>
            <c:showLeaderLines val="1"/>
            <c:leaderLines>
              <c:spPr>
                <a:ln w="2857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val>
            <c:numRef>
              <c:f>集計表!$E$3:$G$3</c:f>
              <c:numCache>
                <c:formatCode>General</c:formatCode>
                <c:ptCount val="3"/>
                <c:pt idx="0">
                  <c:v>26</c:v>
                </c:pt>
                <c:pt idx="1">
                  <c:v>10</c:v>
                </c:pt>
                <c:pt idx="2">
                  <c:v>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D0A-4ECD-916A-C9FC5069CD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集計表!$Y$14</c:f>
          <c:strCache>
            <c:ptCount val="1"/>
            <c:pt idx="0">
              <c:v>長久手1
（48人）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pattFill prst="wdUpDiag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chemeClr val="tx1">
                    <a:alpha val="97000"/>
                  </a:schemeClr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2F93-4EEC-8158-259A1A1C1646}"/>
              </c:ext>
            </c:extLst>
          </c:dPt>
          <c:dPt>
            <c:idx val="1"/>
            <c:bubble3D val="0"/>
            <c:spPr>
              <a:pattFill prst="dkHorz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2F93-4EEC-8158-259A1A1C1646}"/>
              </c:ext>
            </c:extLst>
          </c:dPt>
          <c:dPt>
            <c:idx val="2"/>
            <c:bubble3D val="0"/>
            <c:spPr>
              <a:pattFill prst="pct25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2F93-4EEC-8158-259A1A1C1646}"/>
              </c:ext>
            </c:extLst>
          </c:dPt>
          <c:dLbls>
            <c:dLbl>
              <c:idx val="0"/>
              <c:layout>
                <c:manualLayout>
                  <c:x val="5.8420202633123197E-3"/>
                  <c:y val="4.987309804992731E-3"/>
                </c:manualLayout>
              </c:layout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2F93-4EEC-8158-259A1A1C1646}"/>
                </c:ext>
                <c:ext xmlns:c15="http://schemas.microsoft.com/office/drawing/2012/chart" uri="{CE6537A1-D6FC-4f65-9D91-7224C49458BB}">
                  <c15:layout>
                    <c:manualLayout>
                      <c:w val="0.19464684994246828"/>
                      <c:h val="0.14402658059269133"/>
                    </c:manualLayout>
                  </c15:layout>
                </c:ext>
              </c:extLst>
            </c:dLbl>
            <c:dLbl>
              <c:idx val="1"/>
              <c:layout>
                <c:manualLayout>
                  <c:x val="-1.1111111111111112E-2"/>
                  <c:y val="2.3148148148148147E-2"/>
                </c:manualLayout>
              </c:layout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2F93-4EEC-8158-259A1A1C1646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"/>
                  <c:y val="-2.3148148148148147E-2"/>
                </c:manualLayout>
              </c:layout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2F93-4EEC-8158-259A1A1C1646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1"/>
            <c:showBubbleSize val="0"/>
            <c:separator>
</c:separator>
            <c:showLeaderLines val="1"/>
            <c:leaderLines>
              <c:spPr>
                <a:ln w="2857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val>
            <c:numRef>
              <c:f>集計表!$E$14:$G$14</c:f>
              <c:numCache>
                <c:formatCode>General</c:formatCode>
                <c:ptCount val="3"/>
                <c:pt idx="0">
                  <c:v>22</c:v>
                </c:pt>
                <c:pt idx="1">
                  <c:v>11</c:v>
                </c:pt>
                <c:pt idx="2">
                  <c:v>15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2F93-4EEC-8158-259A1A1C16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集計表!$Y$20</c:f>
          <c:strCache>
            <c:ptCount val="1"/>
            <c:pt idx="0">
              <c:v>春日井4
（124人）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pattFill prst="wdUpDiag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chemeClr val="tx1">
                    <a:alpha val="97000"/>
                  </a:schemeClr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C98B-483C-9BC5-2ACADE3C5CCA}"/>
              </c:ext>
            </c:extLst>
          </c:dPt>
          <c:dPt>
            <c:idx val="1"/>
            <c:bubble3D val="0"/>
            <c:spPr>
              <a:pattFill prst="dkHorz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C98B-483C-9BC5-2ACADE3C5CCA}"/>
              </c:ext>
            </c:extLst>
          </c:dPt>
          <c:dPt>
            <c:idx val="2"/>
            <c:bubble3D val="0"/>
            <c:spPr>
              <a:pattFill prst="pct25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C98B-483C-9BC5-2ACADE3C5CCA}"/>
              </c:ext>
            </c:extLst>
          </c:dPt>
          <c:dLbls>
            <c:dLbl>
              <c:idx val="0"/>
              <c:layout>
                <c:manualLayout>
                  <c:x val="7.5591692204148297E-2"/>
                  <c:y val="-0.10280474864702145"/>
                </c:manualLayout>
              </c:layout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C98B-483C-9BC5-2ACADE3C5CCA}"/>
                </c:ext>
                <c:ext xmlns:c15="http://schemas.microsoft.com/office/drawing/2012/chart" uri="{CE6537A1-D6FC-4f65-9D91-7224C49458BB}">
                  <c15:layout>
                    <c:manualLayout>
                      <c:w val="0.20844968215564155"/>
                      <c:h val="0.14930746125674829"/>
                    </c:manualLayout>
                  </c15:layout>
                </c:ext>
              </c:extLst>
            </c:dLbl>
            <c:dLbl>
              <c:idx val="1"/>
              <c:layout>
                <c:manualLayout>
                  <c:x val="-1.1111111111111112E-2"/>
                  <c:y val="2.3148148148148147E-2"/>
                </c:manualLayout>
              </c:layout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C98B-483C-9BC5-2ACADE3C5CCA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"/>
                  <c:y val="-2.3148148148148147E-2"/>
                </c:manualLayout>
              </c:layout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C98B-483C-9BC5-2ACADE3C5CCA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1"/>
            <c:showBubbleSize val="0"/>
            <c:separator>
</c:separator>
            <c:showLeaderLines val="1"/>
            <c:leaderLines>
              <c:spPr>
                <a:ln w="2857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val>
            <c:numRef>
              <c:f>集計表!$E$20:$G$20</c:f>
              <c:numCache>
                <c:formatCode>General</c:formatCode>
                <c:ptCount val="3"/>
                <c:pt idx="0">
                  <c:v>82</c:v>
                </c:pt>
                <c:pt idx="1">
                  <c:v>29</c:v>
                </c:pt>
                <c:pt idx="2">
                  <c:v>13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C98B-483C-9BC5-2ACADE3C5C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集計表!$Y$21</c:f>
          <c:strCache>
            <c:ptCount val="1"/>
            <c:pt idx="0">
              <c:v>春日井5
（34人）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pattFill prst="wdUpDiag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chemeClr val="tx1">
                    <a:alpha val="97000"/>
                  </a:schemeClr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FE25-4441-A373-D3016EEE6316}"/>
              </c:ext>
            </c:extLst>
          </c:dPt>
          <c:dPt>
            <c:idx val="1"/>
            <c:bubble3D val="0"/>
            <c:spPr>
              <a:pattFill prst="dkHorz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FE25-4441-A373-D3016EEE6316}"/>
              </c:ext>
            </c:extLst>
          </c:dPt>
          <c:dPt>
            <c:idx val="2"/>
            <c:bubble3D val="0"/>
            <c:spPr>
              <a:pattFill prst="pct25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FE25-4441-A373-D3016EEE6316}"/>
              </c:ext>
            </c:extLst>
          </c:dPt>
          <c:dLbls>
            <c:dLbl>
              <c:idx val="0"/>
              <c:layout>
                <c:manualLayout>
                  <c:x val="5.3177870337579966E-2"/>
                  <c:y val="-7.9345093873975883E-2"/>
                </c:manualLayout>
              </c:layout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FE25-4441-A373-D3016EEE6316}"/>
                </c:ext>
                <c:ext xmlns:c15="http://schemas.microsoft.com/office/drawing/2012/chart" uri="{CE6537A1-D6FC-4f65-9D91-7224C49458BB}">
                  <c15:layout>
                    <c:manualLayout>
                      <c:w val="0.22111737488272135"/>
                      <c:h val="0.15998371632480843"/>
                    </c:manualLayout>
                  </c15:layout>
                </c:ext>
              </c:extLst>
            </c:dLbl>
            <c:dLbl>
              <c:idx val="1"/>
              <c:layout>
                <c:manualLayout>
                  <c:x val="-1.1111111111111112E-2"/>
                  <c:y val="2.3148148148148147E-2"/>
                </c:manualLayout>
              </c:layout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FE25-4441-A373-D3016EEE6316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"/>
                  <c:y val="-2.3148148148148147E-2"/>
                </c:manualLayout>
              </c:layout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FE25-4441-A373-D3016EEE6316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1"/>
            <c:showBubbleSize val="0"/>
            <c:separator>
</c:separator>
            <c:showLeaderLines val="1"/>
            <c:leaderLines>
              <c:spPr>
                <a:ln w="2857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val>
            <c:numRef>
              <c:f>集計表!$E$21:$G$21</c:f>
              <c:numCache>
                <c:formatCode>General</c:formatCode>
                <c:ptCount val="3"/>
                <c:pt idx="0">
                  <c:v>19</c:v>
                </c:pt>
                <c:pt idx="1">
                  <c:v>9</c:v>
                </c:pt>
                <c:pt idx="2">
                  <c:v>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FE25-4441-A373-D3016EEE63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集計表!$Y$22</c:f>
          <c:strCache>
            <c:ptCount val="1"/>
            <c:pt idx="0">
              <c:v>春日井8
（37人）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pattFill prst="wdUpDiag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chemeClr val="tx1">
                    <a:alpha val="97000"/>
                  </a:schemeClr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70E2-4F93-8F02-8CD266832DF2}"/>
              </c:ext>
            </c:extLst>
          </c:dPt>
          <c:dPt>
            <c:idx val="1"/>
            <c:bubble3D val="0"/>
            <c:spPr>
              <a:pattFill prst="dkHorz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70E2-4F93-8F02-8CD266832DF2}"/>
              </c:ext>
            </c:extLst>
          </c:dPt>
          <c:dPt>
            <c:idx val="2"/>
            <c:bubble3D val="0"/>
            <c:spPr>
              <a:pattFill prst="pct25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70E2-4F93-8F02-8CD266832DF2}"/>
              </c:ext>
            </c:extLst>
          </c:dPt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1"/>
            <c:showBubbleSize val="0"/>
            <c:separator>
</c:separator>
            <c:showLeaderLines val="1"/>
            <c:leaderLines>
              <c:spPr>
                <a:ln w="2857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val>
            <c:numRef>
              <c:f>集計表!$E$22:$G$22</c:f>
              <c:numCache>
                <c:formatCode>General</c:formatCode>
                <c:ptCount val="3"/>
                <c:pt idx="0">
                  <c:v>20</c:v>
                </c:pt>
                <c:pt idx="1">
                  <c:v>7</c:v>
                </c:pt>
                <c:pt idx="2">
                  <c:v>10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70E2-4F93-8F02-8CD266832D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集計表!$Y$23</c:f>
          <c:strCache>
            <c:ptCount val="1"/>
            <c:pt idx="0">
              <c:v>春日井10
（56人）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pattFill prst="wdUpDiag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chemeClr val="tx1">
                    <a:alpha val="97000"/>
                  </a:schemeClr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A445-4D30-9B6E-9EB9635F1FD3}"/>
              </c:ext>
            </c:extLst>
          </c:dPt>
          <c:dPt>
            <c:idx val="1"/>
            <c:bubble3D val="0"/>
            <c:spPr>
              <a:pattFill prst="dkHorz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A445-4D30-9B6E-9EB9635F1FD3}"/>
              </c:ext>
            </c:extLst>
          </c:dPt>
          <c:dPt>
            <c:idx val="2"/>
            <c:bubble3D val="0"/>
            <c:spPr>
              <a:pattFill prst="pct25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A445-4D30-9B6E-9EB9635F1FD3}"/>
              </c:ext>
            </c:extLst>
          </c:dPt>
          <c:dLbls>
            <c:dLbl>
              <c:idx val="0"/>
              <c:layout>
                <c:manualLayout>
                  <c:x val="4.2682248221938481E-2"/>
                  <c:y val="-3.1976293344498669E-2"/>
                </c:manualLayout>
              </c:layout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A445-4D30-9B6E-9EB9635F1FD3}"/>
                </c:ext>
                <c:ext xmlns:c15="http://schemas.microsoft.com/office/drawing/2012/chart" uri="{CE6537A1-D6FC-4f65-9D91-7224C49458BB}">
                  <c15:layout>
                    <c:manualLayout>
                      <c:w val="0.21348141512480284"/>
                      <c:h val="0.14402658059269133"/>
                    </c:manualLayout>
                  </c15:layout>
                </c:ext>
              </c:extLst>
            </c:dLbl>
            <c:dLbl>
              <c:idx val="1"/>
              <c:layout>
                <c:manualLayout>
                  <c:x val="-1.1111111111111112E-2"/>
                  <c:y val="2.3148148148148147E-2"/>
                </c:manualLayout>
              </c:layout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A445-4D30-9B6E-9EB9635F1FD3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"/>
                  <c:y val="-2.3148148148148147E-2"/>
                </c:manualLayout>
              </c:layout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A445-4D30-9B6E-9EB9635F1FD3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1"/>
            <c:showBubbleSize val="0"/>
            <c:separator>
</c:separator>
            <c:showLeaderLines val="1"/>
            <c:leaderLines>
              <c:spPr>
                <a:ln w="2857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val>
            <c:numRef>
              <c:f>集計表!$E$23:$G$23</c:f>
              <c:numCache>
                <c:formatCode>General</c:formatCode>
                <c:ptCount val="3"/>
                <c:pt idx="0">
                  <c:v>35</c:v>
                </c:pt>
                <c:pt idx="1">
                  <c:v>11</c:v>
                </c:pt>
                <c:pt idx="2">
                  <c:v>10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A445-4D30-9B6E-9EB9635F1F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集計表!$Y$11</c:f>
          <c:strCache>
            <c:ptCount val="1"/>
            <c:pt idx="0">
              <c:v>尾張旭1
（17人）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pattFill prst="wdUpDiag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chemeClr val="tx1">
                    <a:alpha val="97000"/>
                  </a:schemeClr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7855-4F88-A2AB-E1D03AFF346C}"/>
              </c:ext>
            </c:extLst>
          </c:dPt>
          <c:dPt>
            <c:idx val="1"/>
            <c:bubble3D val="0"/>
            <c:spPr>
              <a:pattFill prst="dkHorz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7855-4F88-A2AB-E1D03AFF346C}"/>
              </c:ext>
            </c:extLst>
          </c:dPt>
          <c:dPt>
            <c:idx val="2"/>
            <c:bubble3D val="0"/>
            <c:spPr>
              <a:pattFill prst="pct25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7855-4F88-A2AB-E1D03AFF346C}"/>
              </c:ext>
            </c:extLst>
          </c:dPt>
          <c:dLbls>
            <c:dLbl>
              <c:idx val="0"/>
              <c:layout>
                <c:manualLayout>
                  <c:x val="2.5716479588987418E-2"/>
                  <c:y val="-2.8863453637554486E-2"/>
                </c:manualLayout>
              </c:layout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7855-4F88-A2AB-E1D03AFF346C}"/>
                </c:ext>
                <c:ext xmlns:c15="http://schemas.microsoft.com/office/drawing/2012/chart" uri="{CE6537A1-D6FC-4f65-9D91-7224C49458BB}">
                  <c15:layout>
                    <c:manualLayout>
                      <c:w val="0.17983525995420782"/>
                      <c:h val="0.13889322565536424"/>
                    </c:manualLayout>
                  </c15:layout>
                </c:ext>
              </c:extLst>
            </c:dLbl>
            <c:dLbl>
              <c:idx val="1"/>
              <c:layout>
                <c:manualLayout>
                  <c:x val="-1.1111111111111112E-2"/>
                  <c:y val="2.3148148148148147E-2"/>
                </c:manualLayout>
              </c:layout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7855-4F88-A2AB-E1D03AFF346C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"/>
                  <c:y val="-2.3148148148148147E-2"/>
                </c:manualLayout>
              </c:layout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7855-4F88-A2AB-E1D03AFF346C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1"/>
            <c:showBubbleSize val="0"/>
            <c:separator>
</c:separator>
            <c:showLeaderLines val="1"/>
            <c:leaderLines>
              <c:spPr>
                <a:ln w="2857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val>
            <c:numRef>
              <c:f>集計表!$E$11:$G$11</c:f>
              <c:numCache>
                <c:formatCode>General</c:formatCode>
                <c:ptCount val="3"/>
                <c:pt idx="0">
                  <c:v>8</c:v>
                </c:pt>
                <c:pt idx="1">
                  <c:v>4</c:v>
                </c:pt>
                <c:pt idx="2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7855-4F88-A2AB-E1D03AFF34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集計表!$Y$12</c:f>
          <c:strCache>
            <c:ptCount val="1"/>
            <c:pt idx="0">
              <c:v>瀬戸1
（43人）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pattFill prst="wdUpDiag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chemeClr val="tx1">
                    <a:alpha val="97000"/>
                  </a:schemeClr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8ECC-4D3A-969C-64130B7CD9F6}"/>
              </c:ext>
            </c:extLst>
          </c:dPt>
          <c:dPt>
            <c:idx val="1"/>
            <c:bubble3D val="0"/>
            <c:spPr>
              <a:pattFill prst="dkHorz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8ECC-4D3A-969C-64130B7CD9F6}"/>
              </c:ext>
            </c:extLst>
          </c:dPt>
          <c:dPt>
            <c:idx val="2"/>
            <c:bubble3D val="0"/>
            <c:spPr>
              <a:pattFill prst="pct25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8ECC-4D3A-969C-64130B7CD9F6}"/>
              </c:ext>
            </c:extLst>
          </c:dPt>
          <c:dLbls>
            <c:dLbl>
              <c:idx val="0"/>
              <c:layout>
                <c:manualLayout>
                  <c:x val="2.9449767306149347E-2"/>
                  <c:y val="-9.5965991885170895E-2"/>
                </c:manualLayout>
              </c:layout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8ECC-4D3A-969C-64130B7CD9F6}"/>
                </c:ext>
                <c:ext xmlns:c15="http://schemas.microsoft.com/office/drawing/2012/chart" uri="{CE6537A1-D6FC-4f65-9D91-7224C49458BB}">
                  <c15:layout>
                    <c:manualLayout>
                      <c:w val="0.18730140386151678"/>
                      <c:h val="0.20614599820336227"/>
                    </c:manualLayout>
                  </c15:layout>
                </c:ext>
              </c:extLst>
            </c:dLbl>
            <c:dLbl>
              <c:idx val="1"/>
              <c:layout>
                <c:manualLayout>
                  <c:x val="-1.1111111111111112E-2"/>
                  <c:y val="2.3148148148148147E-2"/>
                </c:manualLayout>
              </c:layout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8ECC-4D3A-969C-64130B7CD9F6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"/>
                  <c:y val="-2.3148148148148147E-2"/>
                </c:manualLayout>
              </c:layout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8ECC-4D3A-969C-64130B7CD9F6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1"/>
            <c:showBubbleSize val="0"/>
            <c:separator>
</c:separator>
            <c:showLeaderLines val="1"/>
            <c:leaderLines>
              <c:spPr>
                <a:ln w="2857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val>
            <c:numRef>
              <c:f>集計表!$E$12:$G$12</c:f>
              <c:numCache>
                <c:formatCode>General</c:formatCode>
                <c:ptCount val="3"/>
                <c:pt idx="0">
                  <c:v>22</c:v>
                </c:pt>
                <c:pt idx="1">
                  <c:v>11</c:v>
                </c:pt>
                <c:pt idx="2">
                  <c:v>10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8ECC-4D3A-969C-64130B7CD9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集計表!$Y$15</c:f>
          <c:strCache>
            <c:ptCount val="1"/>
            <c:pt idx="0">
              <c:v>日進1
（56人）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pattFill prst="wdUpDiag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chemeClr val="tx1">
                    <a:alpha val="97000"/>
                  </a:schemeClr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1598-420A-8EB9-1C0CB708695D}"/>
              </c:ext>
            </c:extLst>
          </c:dPt>
          <c:dPt>
            <c:idx val="1"/>
            <c:bubble3D val="0"/>
            <c:spPr>
              <a:pattFill prst="dkHorz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1598-420A-8EB9-1C0CB708695D}"/>
              </c:ext>
            </c:extLst>
          </c:dPt>
          <c:dPt>
            <c:idx val="2"/>
            <c:bubble3D val="0"/>
            <c:spPr>
              <a:pattFill prst="pct25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1598-420A-8EB9-1C0CB708695D}"/>
              </c:ext>
            </c:extLst>
          </c:dPt>
          <c:dLbls>
            <c:dLbl>
              <c:idx val="0"/>
              <c:layout>
                <c:manualLayout>
                  <c:x val="7.8816506801073161E-2"/>
                  <c:y val="-4.1759420957999796E-2"/>
                </c:manualLayout>
              </c:layout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1598-420A-8EB9-1C0CB708695D}"/>
                </c:ext>
                <c:ext xmlns:c15="http://schemas.microsoft.com/office/drawing/2012/chart" uri="{CE6537A1-D6FC-4f65-9D91-7224C49458BB}">
                  <c15:layout>
                    <c:manualLayout>
                      <c:w val="0.27214580887773687"/>
                      <c:h val="0.19792524287831384"/>
                    </c:manualLayout>
                  </c15:layout>
                </c:ext>
              </c:extLst>
            </c:dLbl>
            <c:dLbl>
              <c:idx val="1"/>
              <c:layout>
                <c:manualLayout>
                  <c:x val="-1.1111111111111112E-2"/>
                  <c:y val="2.3148148148148147E-2"/>
                </c:manualLayout>
              </c:layout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1598-420A-8EB9-1C0CB708695D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"/>
                  <c:y val="-2.3148148148148147E-2"/>
                </c:manualLayout>
              </c:layout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1598-420A-8EB9-1C0CB708695D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1"/>
            <c:showBubbleSize val="0"/>
            <c:separator>
</c:separator>
            <c:showLeaderLines val="1"/>
            <c:leaderLines>
              <c:spPr>
                <a:ln w="2857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val>
            <c:numRef>
              <c:f>集計表!$E$15:$G$15</c:f>
              <c:numCache>
                <c:formatCode>General</c:formatCode>
                <c:ptCount val="3"/>
                <c:pt idx="0">
                  <c:v>31</c:v>
                </c:pt>
                <c:pt idx="1">
                  <c:v>16</c:v>
                </c:pt>
                <c:pt idx="2">
                  <c:v>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1598-420A-8EB9-1C0CB70869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集計表!$Y$16</c:f>
          <c:strCache>
            <c:ptCount val="1"/>
            <c:pt idx="0">
              <c:v>日進2
（76人）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pattFill prst="wdUpDiag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chemeClr val="tx1">
                    <a:alpha val="97000"/>
                  </a:schemeClr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C8EA-43C3-86F8-449D532C6F25}"/>
              </c:ext>
            </c:extLst>
          </c:dPt>
          <c:dPt>
            <c:idx val="1"/>
            <c:bubble3D val="0"/>
            <c:spPr>
              <a:pattFill prst="dkHorz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C8EA-43C3-86F8-449D532C6F25}"/>
              </c:ext>
            </c:extLst>
          </c:dPt>
          <c:dPt>
            <c:idx val="2"/>
            <c:bubble3D val="0"/>
            <c:spPr>
              <a:pattFill prst="pct25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C8EA-43C3-86F8-449D532C6F25}"/>
              </c:ext>
            </c:extLst>
          </c:dPt>
          <c:dLbls>
            <c:dLbl>
              <c:idx val="0"/>
              <c:layout>
                <c:manualLayout>
                  <c:x val="4.344697281177088E-2"/>
                  <c:y val="-4.4768008852567383E-2"/>
                </c:manualLayout>
              </c:layout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C8EA-43C3-86F8-449D532C6F25}"/>
                </c:ext>
                <c:ext xmlns:c15="http://schemas.microsoft.com/office/drawing/2012/chart" uri="{CE6537A1-D6FC-4f65-9D91-7224C49458BB}">
                  <c15:layout>
                    <c:manualLayout>
                      <c:w val="0.18692735414790074"/>
                      <c:h val="0.13889322565536424"/>
                    </c:manualLayout>
                  </c15:layout>
                </c:ext>
              </c:extLst>
            </c:dLbl>
            <c:dLbl>
              <c:idx val="1"/>
              <c:layout>
                <c:manualLayout>
                  <c:x val="-1.1111111111111112E-2"/>
                  <c:y val="2.3148148148148147E-2"/>
                </c:manualLayout>
              </c:layout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C8EA-43C3-86F8-449D532C6F25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"/>
                  <c:y val="-2.3148148148148147E-2"/>
                </c:manualLayout>
              </c:layout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C8EA-43C3-86F8-449D532C6F25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1"/>
            <c:showBubbleSize val="0"/>
            <c:separator>
</c:separator>
            <c:showLeaderLines val="1"/>
            <c:leaderLines>
              <c:spPr>
                <a:ln w="2857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val>
            <c:numRef>
              <c:f>集計表!$E$16:$G$16</c:f>
              <c:numCache>
                <c:formatCode>General</c:formatCode>
                <c:ptCount val="3"/>
                <c:pt idx="0">
                  <c:v>45</c:v>
                </c:pt>
                <c:pt idx="1">
                  <c:v>17</c:v>
                </c:pt>
                <c:pt idx="2">
                  <c:v>14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C8EA-43C3-86F8-449D532C6F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集計表!$Y$17</c:f>
          <c:strCache>
            <c:ptCount val="1"/>
            <c:pt idx="0">
              <c:v>小牧1
（99人）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pattFill prst="wdUpDiag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chemeClr val="tx1">
                    <a:alpha val="97000"/>
                  </a:schemeClr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2519-4F3A-AF0C-CCCE3BD77B95}"/>
              </c:ext>
            </c:extLst>
          </c:dPt>
          <c:dPt>
            <c:idx val="1"/>
            <c:bubble3D val="0"/>
            <c:spPr>
              <a:pattFill prst="dkHorz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2519-4F3A-AF0C-CCCE3BD77B95}"/>
              </c:ext>
            </c:extLst>
          </c:dPt>
          <c:dPt>
            <c:idx val="2"/>
            <c:bubble3D val="0"/>
            <c:spPr>
              <a:pattFill prst="pct25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2519-4F3A-AF0C-CCCE3BD77B95}"/>
              </c:ext>
            </c:extLst>
          </c:dPt>
          <c:dLbls>
            <c:dLbl>
              <c:idx val="0"/>
              <c:layout>
                <c:manualLayout>
                  <c:x val="2.5716695352494868E-2"/>
                  <c:y val="-0.12429085507750726"/>
                </c:manualLayout>
              </c:layout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2519-4F3A-AF0C-CCCE3BD77B95}"/>
                </c:ext>
                <c:ext xmlns:c15="http://schemas.microsoft.com/office/drawing/2012/chart" uri="{CE6537A1-D6FC-4f65-9D91-7224C49458BB}">
                  <c15:layout>
                    <c:manualLayout>
                      <c:w val="0.17983525995420782"/>
                      <c:h val="0.14949627181868955"/>
                    </c:manualLayout>
                  </c15:layout>
                </c:ext>
              </c:extLst>
            </c:dLbl>
            <c:dLbl>
              <c:idx val="1"/>
              <c:layout>
                <c:manualLayout>
                  <c:x val="-1.1111111111111112E-2"/>
                  <c:y val="2.3148148148148147E-2"/>
                </c:manualLayout>
              </c:layout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2519-4F3A-AF0C-CCCE3BD77B95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"/>
                  <c:y val="-2.3148148148148147E-2"/>
                </c:manualLayout>
              </c:layout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2519-4F3A-AF0C-CCCE3BD77B95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1"/>
            <c:showBubbleSize val="0"/>
            <c:separator>
</c:separator>
            <c:showLeaderLines val="1"/>
            <c:leaderLines>
              <c:spPr>
                <a:ln w="2857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val>
            <c:numRef>
              <c:f>集計表!$E$17:$G$17</c:f>
              <c:numCache>
                <c:formatCode>General</c:formatCode>
                <c:ptCount val="3"/>
                <c:pt idx="0">
                  <c:v>65</c:v>
                </c:pt>
                <c:pt idx="1">
                  <c:v>21</c:v>
                </c:pt>
                <c:pt idx="2">
                  <c:v>13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2519-4F3A-AF0C-CCCE3BD77B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集計表!$Y$4</c:f>
          <c:strCache>
            <c:ptCount val="1"/>
            <c:pt idx="0">
              <c:v>犬山7
（58人）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pattFill prst="wdUpDiag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chemeClr val="tx1">
                    <a:alpha val="97000"/>
                  </a:schemeClr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6D28-454A-BD60-6F612DE91F23}"/>
              </c:ext>
            </c:extLst>
          </c:dPt>
          <c:dPt>
            <c:idx val="1"/>
            <c:bubble3D val="0"/>
            <c:spPr>
              <a:pattFill prst="dkHorz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6D28-454A-BD60-6F612DE91F23}"/>
              </c:ext>
            </c:extLst>
          </c:dPt>
          <c:dPt>
            <c:idx val="2"/>
            <c:bubble3D val="0"/>
            <c:spPr>
              <a:pattFill prst="pct25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6D28-454A-BD60-6F612DE91F23}"/>
              </c:ext>
            </c:extLst>
          </c:dPt>
          <c:dLbls>
            <c:dLbl>
              <c:idx val="0"/>
              <c:layout>
                <c:manualLayout>
                  <c:x val="6.5872130317363942E-2"/>
                  <c:y val="-5.8094939556105757E-2"/>
                </c:manualLayout>
              </c:layout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6D28-454A-BD60-6F612DE91F23}"/>
                </c:ext>
                <c:ext xmlns:c15="http://schemas.microsoft.com/office/drawing/2012/chart" uri="{CE6537A1-D6FC-4f65-9D91-7224C49458BB}">
                  <c15:layout>
                    <c:manualLayout>
                      <c:w val="0.2184352400517747"/>
                      <c:h val="0.186838773359678"/>
                    </c:manualLayout>
                  </c15:layout>
                </c:ext>
              </c:extLst>
            </c:dLbl>
            <c:dLbl>
              <c:idx val="1"/>
              <c:layout>
                <c:manualLayout>
                  <c:x val="-1.1111111111111112E-2"/>
                  <c:y val="2.3148148148148147E-2"/>
                </c:manualLayout>
              </c:layout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6D28-454A-BD60-6F612DE91F23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"/>
                  <c:y val="-2.3148148148148147E-2"/>
                </c:manualLayout>
              </c:layout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6D28-454A-BD60-6F612DE91F23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1"/>
            <c:showBubbleSize val="0"/>
            <c:separator>
</c:separator>
            <c:showLeaderLines val="1"/>
            <c:leaderLines>
              <c:spPr>
                <a:ln w="2857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val>
            <c:numRef>
              <c:f>集計表!$E$4:$G$4</c:f>
              <c:numCache>
                <c:formatCode>General</c:formatCode>
                <c:ptCount val="3"/>
                <c:pt idx="0">
                  <c:v>34</c:v>
                </c:pt>
                <c:pt idx="1">
                  <c:v>13</c:v>
                </c:pt>
                <c:pt idx="2">
                  <c:v>11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6D28-454A-BD60-6F612DE91F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集計表!$Y$18</c:f>
          <c:strCache>
            <c:ptCount val="1"/>
            <c:pt idx="0">
              <c:v>小牧2
（69人）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pattFill prst="wdUpDiag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chemeClr val="tx1">
                    <a:alpha val="97000"/>
                  </a:schemeClr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8FCA-4945-85E0-8D6A230AEC70}"/>
              </c:ext>
            </c:extLst>
          </c:dPt>
          <c:dPt>
            <c:idx val="1"/>
            <c:bubble3D val="0"/>
            <c:spPr>
              <a:pattFill prst="dkHorz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8FCA-4945-85E0-8D6A230AEC70}"/>
              </c:ext>
            </c:extLst>
          </c:dPt>
          <c:dPt>
            <c:idx val="2"/>
            <c:bubble3D val="0"/>
            <c:spPr>
              <a:pattFill prst="pct25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8FCA-4945-85E0-8D6A230AEC70}"/>
              </c:ext>
            </c:extLst>
          </c:dPt>
          <c:dLbls>
            <c:dLbl>
              <c:idx val="0"/>
              <c:layout>
                <c:manualLayout>
                  <c:x val="4.6063384488161968E-2"/>
                  <c:y val="-6.0672679425112334E-2"/>
                </c:manualLayout>
              </c:layout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8FCA-4945-85E0-8D6A230AEC70}"/>
                </c:ext>
                <c:ext xmlns:c15="http://schemas.microsoft.com/office/drawing/2012/chart" uri="{CE6537A1-D6FC-4f65-9D91-7224C49458BB}">
                  <c15:layout>
                    <c:manualLayout>
                      <c:w val="0.22052891858682958"/>
                      <c:h val="0.16009911532690091"/>
                    </c:manualLayout>
                  </c15:layout>
                </c:ext>
              </c:extLst>
            </c:dLbl>
            <c:dLbl>
              <c:idx val="1"/>
              <c:layout>
                <c:manualLayout>
                  <c:x val="-1.1111111111111112E-2"/>
                  <c:y val="2.3148148148148147E-2"/>
                </c:manualLayout>
              </c:layout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8FCA-4945-85E0-8D6A230AEC70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"/>
                  <c:y val="-2.3148148148148147E-2"/>
                </c:manualLayout>
              </c:layout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8FCA-4945-85E0-8D6A230AEC70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1"/>
            <c:showBubbleSize val="0"/>
            <c:separator>
</c:separator>
            <c:showLeaderLines val="1"/>
            <c:leaderLines>
              <c:spPr>
                <a:ln w="2857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val>
            <c:numRef>
              <c:f>集計表!$E$18:$G$18</c:f>
              <c:numCache>
                <c:formatCode>General</c:formatCode>
                <c:ptCount val="3"/>
                <c:pt idx="0">
                  <c:v>38</c:v>
                </c:pt>
                <c:pt idx="1">
                  <c:v>20</c:v>
                </c:pt>
                <c:pt idx="2">
                  <c:v>11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8FCA-4945-85E0-8D6A230AEC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集計表!$Y$19</c:f>
          <c:strCache>
            <c:ptCount val="1"/>
            <c:pt idx="0">
              <c:v>春日井2
（97人）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pattFill prst="wdUpDiag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chemeClr val="tx1">
                    <a:alpha val="97000"/>
                  </a:schemeClr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1C47-4B49-8B5B-8536E44FCB2D}"/>
              </c:ext>
            </c:extLst>
          </c:dPt>
          <c:dPt>
            <c:idx val="1"/>
            <c:bubble3D val="0"/>
            <c:spPr>
              <a:pattFill prst="dkHorz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1C47-4B49-8B5B-8536E44FCB2D}"/>
              </c:ext>
            </c:extLst>
          </c:dPt>
          <c:dPt>
            <c:idx val="2"/>
            <c:bubble3D val="0"/>
            <c:spPr>
              <a:pattFill prst="pct25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1C47-4B49-8B5B-8536E44FCB2D}"/>
              </c:ext>
            </c:extLst>
          </c:dPt>
          <c:dLbls>
            <c:dLbl>
              <c:idx val="0"/>
              <c:layout>
                <c:manualLayout>
                  <c:x val="3.5907091345828854E-2"/>
                  <c:y val="-0.12429085507750726"/>
                </c:manualLayout>
              </c:layout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1C47-4B49-8B5B-8536E44FCB2D}"/>
                </c:ext>
                <c:ext xmlns:c15="http://schemas.microsoft.com/office/drawing/2012/chart" uri="{CE6537A1-D6FC-4f65-9D91-7224C49458BB}">
                  <c15:layout>
                    <c:manualLayout>
                      <c:w val="0.2002160519408758"/>
                      <c:h val="0.14949627181868955"/>
                    </c:manualLayout>
                  </c15:layout>
                </c:ext>
              </c:extLst>
            </c:dLbl>
            <c:dLbl>
              <c:idx val="1"/>
              <c:layout>
                <c:manualLayout>
                  <c:x val="-1.1111111111111112E-2"/>
                  <c:y val="2.3148148148148147E-2"/>
                </c:manualLayout>
              </c:layout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1C47-4B49-8B5B-8536E44FCB2D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"/>
                  <c:y val="-2.3148148148148147E-2"/>
                </c:manualLayout>
              </c:layout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1C47-4B49-8B5B-8536E44FCB2D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1"/>
            <c:showBubbleSize val="0"/>
            <c:separator>
</c:separator>
            <c:showLeaderLines val="1"/>
            <c:leaderLines>
              <c:spPr>
                <a:ln w="2857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val>
            <c:numRef>
              <c:f>集計表!$E$19:$G$19</c:f>
              <c:numCache>
                <c:formatCode>General</c:formatCode>
                <c:ptCount val="3"/>
                <c:pt idx="0">
                  <c:v>62</c:v>
                </c:pt>
                <c:pt idx="1">
                  <c:v>15</c:v>
                </c:pt>
                <c:pt idx="2">
                  <c:v>20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1C47-4B49-8B5B-8536E44FCB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集計表!$Y$5</c:f>
          <c:strCache>
            <c:ptCount val="1"/>
            <c:pt idx="0">
              <c:v>大口1
（18人）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pattFill prst="wdUpDiag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chemeClr val="tx1">
                    <a:alpha val="97000"/>
                  </a:schemeClr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139B-4065-885F-A2C7A6A1153E}"/>
              </c:ext>
            </c:extLst>
          </c:dPt>
          <c:dPt>
            <c:idx val="1"/>
            <c:bubble3D val="0"/>
            <c:spPr>
              <a:pattFill prst="dkHorz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139B-4065-885F-A2C7A6A1153E}"/>
              </c:ext>
            </c:extLst>
          </c:dPt>
          <c:dPt>
            <c:idx val="2"/>
            <c:bubble3D val="0"/>
            <c:spPr>
              <a:pattFill prst="pct25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139B-4065-885F-A2C7A6A1153E}"/>
              </c:ext>
            </c:extLst>
          </c:dPt>
          <c:dLbls>
            <c:dLbl>
              <c:idx val="0"/>
              <c:layout>
                <c:manualLayout>
                  <c:x val="1.8080080415479979E-2"/>
                  <c:y val="4.2409682237146286E-2"/>
                </c:manualLayout>
              </c:layout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139B-4065-885F-A2C7A6A1153E}"/>
                </c:ext>
                <c:ext xmlns:c15="http://schemas.microsoft.com/office/drawing/2012/chart" uri="{CE6537A1-D6FC-4f65-9D91-7224C49458BB}">
                  <c15:layout>
                    <c:manualLayout>
                      <c:w val="0.19401965711732841"/>
                      <c:h val="0.14402693649732398"/>
                    </c:manualLayout>
                  </c15:layout>
                </c:ext>
              </c:extLst>
            </c:dLbl>
            <c:dLbl>
              <c:idx val="1"/>
              <c:layout>
                <c:manualLayout>
                  <c:x val="-1.1111111111111112E-2"/>
                  <c:y val="2.3148148148148147E-2"/>
                </c:manualLayout>
              </c:layout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139B-4065-885F-A2C7A6A1153E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"/>
                  <c:y val="-2.3148148148148147E-2"/>
                </c:manualLayout>
              </c:layout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139B-4065-885F-A2C7A6A1153E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val>
            <c:numRef>
              <c:f>集計表!$E$5:$G$5</c:f>
              <c:numCache>
                <c:formatCode>General</c:formatCode>
                <c:ptCount val="3"/>
                <c:pt idx="0">
                  <c:v>7</c:v>
                </c:pt>
                <c:pt idx="1">
                  <c:v>6</c:v>
                </c:pt>
                <c:pt idx="2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139B-4065-885F-A2C7A6A115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集計表!$Y$6</c:f>
          <c:strCache>
            <c:ptCount val="1"/>
            <c:pt idx="0">
              <c:v>江南1
（43人）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pattFill prst="wdUpDiag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chemeClr val="tx1">
                    <a:alpha val="97000"/>
                  </a:schemeClr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E4C3-465E-8BC6-05D315AAAD43}"/>
              </c:ext>
            </c:extLst>
          </c:dPt>
          <c:dPt>
            <c:idx val="1"/>
            <c:bubble3D val="0"/>
            <c:spPr>
              <a:pattFill prst="dkHorz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E4C3-465E-8BC6-05D315AAAD43}"/>
              </c:ext>
            </c:extLst>
          </c:dPt>
          <c:dPt>
            <c:idx val="2"/>
            <c:bubble3D val="0"/>
            <c:spPr>
              <a:pattFill prst="pct25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E4C3-465E-8BC6-05D315AAAD43}"/>
              </c:ext>
            </c:extLst>
          </c:dPt>
          <c:dLbls>
            <c:dLbl>
              <c:idx val="0"/>
              <c:layout>
                <c:manualLayout>
                  <c:x val="6.1172366995262212E-2"/>
                  <c:y val="-7.1397835177094277E-2"/>
                </c:manualLayout>
              </c:layout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E4C3-465E-8BC6-05D315AAAD43}"/>
                </c:ext>
                <c:ext xmlns:c15="http://schemas.microsoft.com/office/drawing/2012/chart" uri="{CE6537A1-D6FC-4f65-9D91-7224C49458BB}">
                  <c15:layout>
                    <c:manualLayout>
                      <c:w val="0.23710636819808584"/>
                      <c:h val="0.17587823371857164"/>
                    </c:manualLayout>
                  </c15:layout>
                </c:ext>
              </c:extLst>
            </c:dLbl>
            <c:dLbl>
              <c:idx val="1"/>
              <c:layout>
                <c:manualLayout>
                  <c:x val="-1.1111111111111112E-2"/>
                  <c:y val="2.3148148148148147E-2"/>
                </c:manualLayout>
              </c:layout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E4C3-465E-8BC6-05D315AAAD43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"/>
                  <c:y val="-2.3148148148148147E-2"/>
                </c:manualLayout>
              </c:layout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E4C3-465E-8BC6-05D315AAAD43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1"/>
            <c:showBubbleSize val="0"/>
            <c:separator>
</c:separator>
            <c:showLeaderLines val="1"/>
            <c:leaderLines>
              <c:spPr>
                <a:ln w="2857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val>
            <c:numRef>
              <c:f>集計表!$E$6:$G$6</c:f>
              <c:numCache>
                <c:formatCode>General</c:formatCode>
                <c:ptCount val="3"/>
                <c:pt idx="0">
                  <c:v>26</c:v>
                </c:pt>
                <c:pt idx="1">
                  <c:v>15</c:v>
                </c:pt>
                <c:pt idx="2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E4C3-465E-8BC6-05D315AAAD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集計表!$Y$7</c:f>
          <c:strCache>
            <c:ptCount val="1"/>
            <c:pt idx="0">
              <c:v>江南3
（52人）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pattFill prst="wdUpDiag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chemeClr val="tx1">
                    <a:alpha val="97000"/>
                  </a:schemeClr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DAE-49E3-90AD-DEF3310B1C6E}"/>
              </c:ext>
            </c:extLst>
          </c:dPt>
          <c:dPt>
            <c:idx val="1"/>
            <c:bubble3D val="0"/>
            <c:spPr>
              <a:pattFill prst="dkHorz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5DAE-49E3-90AD-DEF3310B1C6E}"/>
              </c:ext>
            </c:extLst>
          </c:dPt>
          <c:dPt>
            <c:idx val="2"/>
            <c:bubble3D val="0"/>
            <c:spPr>
              <a:pattFill prst="pct25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5DAE-49E3-90AD-DEF3310B1C6E}"/>
              </c:ext>
            </c:extLst>
          </c:dPt>
          <c:dLbls>
            <c:dLbl>
              <c:idx val="0"/>
              <c:layout>
                <c:manualLayout>
                  <c:x val="4.9547326387485276E-2"/>
                  <c:y val="-0.12429085507750726"/>
                </c:manualLayout>
              </c:layout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5DAE-49E3-90AD-DEF3310B1C6E}"/>
                </c:ext>
                <c:ext xmlns:c15="http://schemas.microsoft.com/office/drawing/2012/chart" uri="{CE6537A1-D6FC-4f65-9D91-7224C49458BB}">
                  <c15:layout>
                    <c:manualLayout>
                      <c:w val="0.2002160519408758"/>
                      <c:h val="0.14949627181868955"/>
                    </c:manualLayout>
                  </c15:layout>
                </c:ext>
              </c:extLst>
            </c:dLbl>
            <c:dLbl>
              <c:idx val="1"/>
              <c:layout>
                <c:manualLayout>
                  <c:x val="-1.1111111111111112E-2"/>
                  <c:y val="2.3148148148148147E-2"/>
                </c:manualLayout>
              </c:layout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5DAE-49E3-90AD-DEF3310B1C6E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"/>
                  <c:y val="-2.3148148148148147E-2"/>
                </c:manualLayout>
              </c:layout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5DAE-49E3-90AD-DEF3310B1C6E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1"/>
            <c:showBubbleSize val="0"/>
            <c:separator>
</c:separator>
            <c:showLeaderLines val="1"/>
            <c:leaderLines>
              <c:spPr>
                <a:ln w="2857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val>
            <c:numRef>
              <c:f>集計表!$E$7:$G$7</c:f>
              <c:numCache>
                <c:formatCode>General</c:formatCode>
                <c:ptCount val="3"/>
                <c:pt idx="0">
                  <c:v>33</c:v>
                </c:pt>
                <c:pt idx="1">
                  <c:v>16</c:v>
                </c:pt>
                <c:pt idx="2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DAE-49E3-90AD-DEF3310B1C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集計表!$Y$8</c:f>
          <c:strCache>
            <c:ptCount val="1"/>
            <c:pt idx="0">
              <c:v>清須1
（56人）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pattFill prst="wdUpDiag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chemeClr val="tx1">
                    <a:alpha val="97000"/>
                  </a:schemeClr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A62B-446F-A4F9-56D13FCCBB77}"/>
              </c:ext>
            </c:extLst>
          </c:dPt>
          <c:dPt>
            <c:idx val="1"/>
            <c:bubble3D val="0"/>
            <c:spPr>
              <a:pattFill prst="dkHorz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A62B-446F-A4F9-56D13FCCBB77}"/>
              </c:ext>
            </c:extLst>
          </c:dPt>
          <c:dPt>
            <c:idx val="2"/>
            <c:bubble3D val="0"/>
            <c:spPr>
              <a:pattFill prst="pct25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A62B-446F-A4F9-56D13FCCBB77}"/>
              </c:ext>
            </c:extLst>
          </c:dPt>
          <c:dLbls>
            <c:dLbl>
              <c:idx val="0"/>
              <c:layout>
                <c:manualLayout>
                  <c:x val="1.3998254076027053E-2"/>
                  <c:y val="-5.8137615151047296E-2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A62B-446F-A4F9-56D13FCCBB77}"/>
                </c:ext>
                <c:ext xmlns:c15="http://schemas.microsoft.com/office/drawing/2012/chart" uri="{CE6537A1-D6FC-4f65-9D91-7224C49458BB}"/>
              </c:extLst>
            </c:dLbl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1"/>
            <c:showBubbleSize val="0"/>
            <c:separator>
</c:separator>
            <c:showLeaderLines val="1"/>
            <c:leaderLines>
              <c:spPr>
                <a:ln w="2857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val>
            <c:numRef>
              <c:f>集計表!$E$8:$G$8</c:f>
              <c:numCache>
                <c:formatCode>General</c:formatCode>
                <c:ptCount val="3"/>
                <c:pt idx="0">
                  <c:v>29</c:v>
                </c:pt>
                <c:pt idx="1">
                  <c:v>16</c:v>
                </c:pt>
                <c:pt idx="2">
                  <c:v>11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A62B-446F-A4F9-56D13FCCBB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集計表!$Y$9</c:f>
          <c:strCache>
            <c:ptCount val="1"/>
            <c:pt idx="0">
              <c:v>北名古屋1
（46人）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pattFill prst="wdUpDiag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chemeClr val="tx1">
                    <a:alpha val="97000"/>
                  </a:schemeClr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FECD-4752-A0DE-C6152B97EB52}"/>
              </c:ext>
            </c:extLst>
          </c:dPt>
          <c:dPt>
            <c:idx val="1"/>
            <c:bubble3D val="0"/>
            <c:spPr>
              <a:pattFill prst="dkHorz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FECD-4752-A0DE-C6152B97EB52}"/>
              </c:ext>
            </c:extLst>
          </c:dPt>
          <c:dPt>
            <c:idx val="2"/>
            <c:bubble3D val="0"/>
            <c:spPr>
              <a:pattFill prst="pct25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FECD-4752-A0DE-C6152B97EB52}"/>
              </c:ext>
            </c:extLst>
          </c:dPt>
          <c:dLbls>
            <c:dLbl>
              <c:idx val="0"/>
              <c:layout>
                <c:manualLayout>
                  <c:x val="6.1292369196077945E-2"/>
                  <c:y val="2.1494835541173693E-2"/>
                </c:manualLayout>
              </c:layout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FECD-4752-A0DE-C6152B97EB52}"/>
                </c:ext>
                <c:ext xmlns:c15="http://schemas.microsoft.com/office/drawing/2012/chart" uri="{CE6537A1-D6FC-4f65-9D91-7224C49458BB}">
                  <c15:layout>
                    <c:manualLayout>
                      <c:w val="0.25170209887254952"/>
                      <c:h val="0.1550024906996216"/>
                    </c:manualLayout>
                  </c15:layout>
                </c:ext>
              </c:extLst>
            </c:dLbl>
            <c:dLbl>
              <c:idx val="1"/>
              <c:layout>
                <c:manualLayout>
                  <c:x val="-1.1111111111111112E-2"/>
                  <c:y val="2.3148148148148147E-2"/>
                </c:manualLayout>
              </c:layout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FECD-4752-A0DE-C6152B97EB52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"/>
                  <c:y val="-2.3148148148148147E-2"/>
                </c:manualLayout>
              </c:layout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FECD-4752-A0DE-C6152B97EB52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1"/>
            <c:showBubbleSize val="0"/>
            <c:separator>
</c:separator>
            <c:showLeaderLines val="1"/>
            <c:leaderLines>
              <c:spPr>
                <a:ln w="2857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val>
            <c:numRef>
              <c:f>集計表!$E$9:$G$9</c:f>
              <c:numCache>
                <c:formatCode>General</c:formatCode>
                <c:ptCount val="3"/>
                <c:pt idx="0">
                  <c:v>17</c:v>
                </c:pt>
                <c:pt idx="1">
                  <c:v>12</c:v>
                </c:pt>
                <c:pt idx="2">
                  <c:v>17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FECD-4752-A0DE-C6152B97EB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集計表!$Y$10</c:f>
          <c:strCache>
            <c:ptCount val="1"/>
            <c:pt idx="0">
              <c:v>北名古屋2
（35人）</c:v>
            </c:pt>
          </c:strCache>
        </c:strRef>
      </c:tx>
      <c:layout>
        <c:manualLayout>
          <c:xMode val="edge"/>
          <c:yMode val="edge"/>
          <c:x val="0.25563169813674697"/>
          <c:y val="1.049868766404199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pattFill prst="wdUpDiag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chemeClr val="tx1">
                    <a:alpha val="97000"/>
                  </a:schemeClr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3E9-4B89-9AF7-0A7E2A632E21}"/>
              </c:ext>
            </c:extLst>
          </c:dPt>
          <c:dPt>
            <c:idx val="1"/>
            <c:bubble3D val="0"/>
            <c:spPr>
              <a:pattFill prst="dkHorz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53E9-4B89-9AF7-0A7E2A632E21}"/>
              </c:ext>
            </c:extLst>
          </c:dPt>
          <c:dPt>
            <c:idx val="2"/>
            <c:bubble3D val="0"/>
            <c:spPr>
              <a:pattFill prst="pct25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53E9-4B89-9AF7-0A7E2A632E21}"/>
              </c:ext>
            </c:extLst>
          </c:dPt>
          <c:dLbls>
            <c:dLbl>
              <c:idx val="0"/>
              <c:layout>
                <c:manualLayout>
                  <c:x val="3.7001618524925617E-2"/>
                  <c:y val="-1.3947134560935789E-2"/>
                </c:manualLayout>
              </c:layout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53E9-4B89-9AF7-0A7E2A632E21}"/>
                </c:ext>
                <c:ext xmlns:c15="http://schemas.microsoft.com/office/drawing/2012/chart" uri="{CE6537A1-D6FC-4f65-9D91-7224C49458BB}">
                  <c15:layout>
                    <c:manualLayout>
                      <c:w val="0.1867391234122471"/>
                      <c:h val="0.1542761485522971"/>
                    </c:manualLayout>
                  </c15:layout>
                </c:ext>
              </c:extLst>
            </c:dLbl>
            <c:dLbl>
              <c:idx val="1"/>
              <c:layout>
                <c:manualLayout>
                  <c:x val="-1.1111111111111112E-2"/>
                  <c:y val="2.3148148148148147E-2"/>
                </c:manualLayout>
              </c:layout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53E9-4B89-9AF7-0A7E2A632E21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"/>
                  <c:y val="-2.3148148148148147E-2"/>
                </c:manualLayout>
              </c:layout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53E9-4B89-9AF7-0A7E2A632E21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1"/>
            <c:showBubbleSize val="0"/>
            <c:separator>
</c:separator>
            <c:showLeaderLines val="1"/>
            <c:leaderLines>
              <c:spPr>
                <a:ln w="2857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val>
            <c:numRef>
              <c:f>集計表!$E$10:$G$10</c:f>
              <c:numCache>
                <c:formatCode>General</c:formatCode>
                <c:ptCount val="3"/>
                <c:pt idx="0">
                  <c:v>17</c:v>
                </c:pt>
                <c:pt idx="1">
                  <c:v>12</c:v>
                </c:pt>
                <c:pt idx="2">
                  <c:v>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3E9-4B89-9AF7-0A7E2A632E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集計表!$Y$13</c:f>
          <c:strCache>
            <c:ptCount val="1"/>
            <c:pt idx="0">
              <c:v>瀬戸6
（70人）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pattFill prst="wdUpDiag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chemeClr val="tx1">
                    <a:alpha val="97000"/>
                  </a:schemeClr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EB17-40AE-965B-CFA6BC696BF5}"/>
              </c:ext>
            </c:extLst>
          </c:dPt>
          <c:dPt>
            <c:idx val="1"/>
            <c:bubble3D val="0"/>
            <c:spPr>
              <a:pattFill prst="dkHorz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EB17-40AE-965B-CFA6BC696BF5}"/>
              </c:ext>
            </c:extLst>
          </c:dPt>
          <c:dPt>
            <c:idx val="2"/>
            <c:bubble3D val="0"/>
            <c:spPr>
              <a:pattFill prst="pct25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EB17-40AE-965B-CFA6BC696BF5}"/>
              </c:ext>
            </c:extLst>
          </c:dPt>
          <c:dLbls>
            <c:dLbl>
              <c:idx val="0"/>
              <c:layout>
                <c:manualLayout>
                  <c:x val="2.5215539157081676E-2"/>
                  <c:y val="-3.4164976719217144E-2"/>
                </c:manualLayout>
              </c:layout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EB17-40AE-965B-CFA6BC696BF5}"/>
                </c:ext>
                <c:ext xmlns:c15="http://schemas.microsoft.com/office/drawing/2012/chart" uri="{CE6537A1-D6FC-4f65-9D91-7224C49458BB}">
                  <c15:layout>
                    <c:manualLayout>
                      <c:w val="0.19279438237759547"/>
                      <c:h val="0.13889322565536424"/>
                    </c:manualLayout>
                  </c15:layout>
                </c:ext>
              </c:extLst>
            </c:dLbl>
            <c:dLbl>
              <c:idx val="1"/>
              <c:layout>
                <c:manualLayout>
                  <c:x val="-1.1111111111111112E-2"/>
                  <c:y val="2.3148148148148147E-2"/>
                </c:manualLayout>
              </c:layout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EB17-40AE-965B-CFA6BC696BF5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"/>
                  <c:y val="-2.3148148148148147E-2"/>
                </c:manualLayout>
              </c:layout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EB17-40AE-965B-CFA6BC696BF5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1"/>
            <c:showBubbleSize val="0"/>
            <c:separator>
</c:separator>
            <c:showLeaderLines val="1"/>
            <c:leaderLines>
              <c:spPr>
                <a:ln w="2857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val>
            <c:numRef>
              <c:f>集計表!$E$13:$G$13</c:f>
              <c:numCache>
                <c:formatCode>General</c:formatCode>
                <c:ptCount val="3"/>
                <c:pt idx="0">
                  <c:v>38</c:v>
                </c:pt>
                <c:pt idx="1">
                  <c:v>14</c:v>
                </c:pt>
                <c:pt idx="2">
                  <c:v>18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EB17-40AE-965B-CFA6BC696B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21" Type="http://schemas.openxmlformats.org/officeDocument/2006/relationships/chart" Target="../charts/chart21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3157</xdr:colOff>
      <xdr:row>1</xdr:row>
      <xdr:rowOff>10026</xdr:rowOff>
    </xdr:from>
    <xdr:to>
      <xdr:col>12</xdr:col>
      <xdr:colOff>302</xdr:colOff>
      <xdr:row>15</xdr:row>
      <xdr:rowOff>6267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xmlns="" id="{0BE760E3-DD4E-4B1F-8221-B1CD6688E9F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1706</xdr:colOff>
      <xdr:row>1</xdr:row>
      <xdr:rowOff>10026</xdr:rowOff>
    </xdr:from>
    <xdr:to>
      <xdr:col>15</xdr:col>
      <xdr:colOff>1505</xdr:colOff>
      <xdr:row>15</xdr:row>
      <xdr:rowOff>6267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xmlns="" id="{ADBACA91-077B-4796-9293-9866009FF3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20053</xdr:colOff>
      <xdr:row>14</xdr:row>
      <xdr:rowOff>129840</xdr:rowOff>
    </xdr:from>
    <xdr:to>
      <xdr:col>3</xdr:col>
      <xdr:colOff>9024</xdr:colOff>
      <xdr:row>28</xdr:row>
      <xdr:rowOff>126082</xdr:rowOff>
    </xdr:to>
    <xdr:graphicFrame macro="">
      <xdr:nvGraphicFramePr>
        <xdr:cNvPr id="8" name="グラフ 7">
          <a:extLst>
            <a:ext uri="{FF2B5EF4-FFF2-40B4-BE49-F238E27FC236}">
              <a16:creationId xmlns:a16="http://schemas.microsoft.com/office/drawing/2014/main" xmlns="" id="{6743790F-EAFA-4882-A671-A8132C61B2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9023</xdr:colOff>
      <xdr:row>14</xdr:row>
      <xdr:rowOff>129840</xdr:rowOff>
    </xdr:from>
    <xdr:to>
      <xdr:col>6</xdr:col>
      <xdr:colOff>9022</xdr:colOff>
      <xdr:row>28</xdr:row>
      <xdr:rowOff>134604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xmlns="" id="{3C400D5B-7DBF-496F-BE3F-807B1AA659F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5849</xdr:colOff>
      <xdr:row>14</xdr:row>
      <xdr:rowOff>129840</xdr:rowOff>
    </xdr:from>
    <xdr:to>
      <xdr:col>9</xdr:col>
      <xdr:colOff>17045</xdr:colOff>
      <xdr:row>28</xdr:row>
      <xdr:rowOff>117559</xdr:rowOff>
    </xdr:to>
    <xdr:graphicFrame macro="">
      <xdr:nvGraphicFramePr>
        <xdr:cNvPr id="14" name="グラフ 13">
          <a:extLst>
            <a:ext uri="{FF2B5EF4-FFF2-40B4-BE49-F238E27FC236}">
              <a16:creationId xmlns:a16="http://schemas.microsoft.com/office/drawing/2014/main" xmlns="" id="{BE6EA1C6-021C-43F6-8431-769F64C97C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7938</xdr:colOff>
      <xdr:row>28</xdr:row>
      <xdr:rowOff>144546</xdr:rowOff>
    </xdr:from>
    <xdr:to>
      <xdr:col>3</xdr:col>
      <xdr:colOff>22225</xdr:colOff>
      <xdr:row>42</xdr:row>
      <xdr:rowOff>159418</xdr:rowOff>
    </xdr:to>
    <xdr:graphicFrame macro="">
      <xdr:nvGraphicFramePr>
        <xdr:cNvPr id="15" name="グラフ 14">
          <a:extLst>
            <a:ext uri="{FF2B5EF4-FFF2-40B4-BE49-F238E27FC236}">
              <a16:creationId xmlns:a16="http://schemas.microsoft.com/office/drawing/2014/main" xmlns="" id="{5601F5A4-8C0E-4DD2-B7AE-4E0338DE55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9</xdr:col>
      <xdr:colOff>6333</xdr:colOff>
      <xdr:row>14</xdr:row>
      <xdr:rowOff>129840</xdr:rowOff>
    </xdr:from>
    <xdr:to>
      <xdr:col>12</xdr:col>
      <xdr:colOff>5348</xdr:colOff>
      <xdr:row>28</xdr:row>
      <xdr:rowOff>130426</xdr:rowOff>
    </xdr:to>
    <xdr:graphicFrame macro="">
      <xdr:nvGraphicFramePr>
        <xdr:cNvPr id="16" name="グラフ 15">
          <a:extLst>
            <a:ext uri="{FF2B5EF4-FFF2-40B4-BE49-F238E27FC236}">
              <a16:creationId xmlns:a16="http://schemas.microsoft.com/office/drawing/2014/main" xmlns="" id="{00FB0B25-7DCC-4118-B74A-661ABE861C7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</xdr:col>
      <xdr:colOff>5065</xdr:colOff>
      <xdr:row>14</xdr:row>
      <xdr:rowOff>129840</xdr:rowOff>
    </xdr:from>
    <xdr:to>
      <xdr:col>14</xdr:col>
      <xdr:colOff>591052</xdr:colOff>
      <xdr:row>28</xdr:row>
      <xdr:rowOff>144712</xdr:rowOff>
    </xdr:to>
    <xdr:graphicFrame macro="">
      <xdr:nvGraphicFramePr>
        <xdr:cNvPr id="17" name="グラフ 16">
          <a:extLst>
            <a:ext uri="{FF2B5EF4-FFF2-40B4-BE49-F238E27FC236}">
              <a16:creationId xmlns:a16="http://schemas.microsoft.com/office/drawing/2014/main" xmlns="" id="{87FD694C-F93B-451F-B875-4DDD949F7E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9</xdr:col>
      <xdr:colOff>4244</xdr:colOff>
      <xdr:row>28</xdr:row>
      <xdr:rowOff>144546</xdr:rowOff>
    </xdr:from>
    <xdr:to>
      <xdr:col>12</xdr:col>
      <xdr:colOff>4847</xdr:colOff>
      <xdr:row>42</xdr:row>
      <xdr:rowOff>139786</xdr:rowOff>
    </xdr:to>
    <xdr:graphicFrame macro="">
      <xdr:nvGraphicFramePr>
        <xdr:cNvPr id="18" name="グラフ 17">
          <a:extLst>
            <a:ext uri="{FF2B5EF4-FFF2-40B4-BE49-F238E27FC236}">
              <a16:creationId xmlns:a16="http://schemas.microsoft.com/office/drawing/2014/main" xmlns="" id="{568EE37A-61B3-4537-97C6-48F642BD8E6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12</xdr:col>
      <xdr:colOff>6101</xdr:colOff>
      <xdr:row>28</xdr:row>
      <xdr:rowOff>144546</xdr:rowOff>
    </xdr:from>
    <xdr:to>
      <xdr:col>14</xdr:col>
      <xdr:colOff>554623</xdr:colOff>
      <xdr:row>42</xdr:row>
      <xdr:rowOff>149310</xdr:rowOff>
    </xdr:to>
    <xdr:graphicFrame macro="">
      <xdr:nvGraphicFramePr>
        <xdr:cNvPr id="19" name="グラフ 18">
          <a:extLst>
            <a:ext uri="{FF2B5EF4-FFF2-40B4-BE49-F238E27FC236}">
              <a16:creationId xmlns:a16="http://schemas.microsoft.com/office/drawing/2014/main" xmlns="" id="{06E9622D-2ED6-44B6-84A0-2235E703A4B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3</xdr:col>
      <xdr:colOff>585</xdr:colOff>
      <xdr:row>56</xdr:row>
      <xdr:rowOff>168441</xdr:rowOff>
    </xdr:from>
    <xdr:to>
      <xdr:col>6</xdr:col>
      <xdr:colOff>1570</xdr:colOff>
      <xdr:row>71</xdr:row>
      <xdr:rowOff>2757</xdr:rowOff>
    </xdr:to>
    <xdr:graphicFrame macro="">
      <xdr:nvGraphicFramePr>
        <xdr:cNvPr id="20" name="グラフ 19">
          <a:extLst>
            <a:ext uri="{FF2B5EF4-FFF2-40B4-BE49-F238E27FC236}">
              <a16:creationId xmlns:a16="http://schemas.microsoft.com/office/drawing/2014/main" xmlns="" id="{FF919BC3-000F-47D5-BCA7-CC23664B4A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6</xdr:col>
      <xdr:colOff>1119</xdr:colOff>
      <xdr:row>56</xdr:row>
      <xdr:rowOff>168441</xdr:rowOff>
    </xdr:from>
    <xdr:to>
      <xdr:col>9</xdr:col>
      <xdr:colOff>10026</xdr:colOff>
      <xdr:row>71</xdr:row>
      <xdr:rowOff>-1</xdr:rowOff>
    </xdr:to>
    <xdr:graphicFrame macro="">
      <xdr:nvGraphicFramePr>
        <xdr:cNvPr id="21" name="グラフ 20">
          <a:extLst>
            <a:ext uri="{FF2B5EF4-FFF2-40B4-BE49-F238E27FC236}">
              <a16:creationId xmlns:a16="http://schemas.microsoft.com/office/drawing/2014/main" xmlns="" id="{B947DBDD-E713-4B49-B0D4-173890D783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9</xdr:col>
      <xdr:colOff>20052</xdr:colOff>
      <xdr:row>56</xdr:row>
      <xdr:rowOff>168441</xdr:rowOff>
    </xdr:from>
    <xdr:to>
      <xdr:col>12</xdr:col>
      <xdr:colOff>20053</xdr:colOff>
      <xdr:row>70</xdr:row>
      <xdr:rowOff>152400</xdr:rowOff>
    </xdr:to>
    <xdr:graphicFrame macro="">
      <xdr:nvGraphicFramePr>
        <xdr:cNvPr id="28" name="グラフ 27">
          <a:extLst>
            <a:ext uri="{FF2B5EF4-FFF2-40B4-BE49-F238E27FC236}">
              <a16:creationId xmlns:a16="http://schemas.microsoft.com/office/drawing/2014/main" xmlns="" id="{4A803140-ED28-4ACE-BDC3-7B24C64763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12</xdr:col>
      <xdr:colOff>4262</xdr:colOff>
      <xdr:row>56</xdr:row>
      <xdr:rowOff>168441</xdr:rowOff>
    </xdr:from>
    <xdr:to>
      <xdr:col>14</xdr:col>
      <xdr:colOff>608297</xdr:colOff>
      <xdr:row>70</xdr:row>
      <xdr:rowOff>164682</xdr:rowOff>
    </xdr:to>
    <xdr:graphicFrame macro="">
      <xdr:nvGraphicFramePr>
        <xdr:cNvPr id="29" name="グラフ 28">
          <a:extLst>
            <a:ext uri="{FF2B5EF4-FFF2-40B4-BE49-F238E27FC236}">
              <a16:creationId xmlns:a16="http://schemas.microsoft.com/office/drawing/2014/main" xmlns="" id="{1ADF0F32-C2C0-4BB1-B437-E9F1576C5E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3</xdr:col>
      <xdr:colOff>23228</xdr:colOff>
      <xdr:row>28</xdr:row>
      <xdr:rowOff>144546</xdr:rowOff>
    </xdr:from>
    <xdr:to>
      <xdr:col>6</xdr:col>
      <xdr:colOff>20052</xdr:colOff>
      <xdr:row>42</xdr:row>
      <xdr:rowOff>150395</xdr:rowOff>
    </xdr:to>
    <xdr:graphicFrame macro="">
      <xdr:nvGraphicFramePr>
        <xdr:cNvPr id="22" name="グラフ 21">
          <a:extLst>
            <a:ext uri="{FF2B5EF4-FFF2-40B4-BE49-F238E27FC236}">
              <a16:creationId xmlns:a16="http://schemas.microsoft.com/office/drawing/2014/main" xmlns="" id="{C665D651-3F34-41B6-BF76-822B3D9F30A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6</xdr:col>
      <xdr:colOff>6148</xdr:colOff>
      <xdr:row>28</xdr:row>
      <xdr:rowOff>144546</xdr:rowOff>
    </xdr:from>
    <xdr:to>
      <xdr:col>9</xdr:col>
      <xdr:colOff>10025</xdr:colOff>
      <xdr:row>42</xdr:row>
      <xdr:rowOff>136693</xdr:rowOff>
    </xdr:to>
    <xdr:graphicFrame macro="">
      <xdr:nvGraphicFramePr>
        <xdr:cNvPr id="23" name="グラフ 22">
          <a:extLst>
            <a:ext uri="{FF2B5EF4-FFF2-40B4-BE49-F238E27FC236}">
              <a16:creationId xmlns:a16="http://schemas.microsoft.com/office/drawing/2014/main" xmlns="" id="{9C337E5A-E48A-4FFB-94FF-F45F6B4421B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0</xdr:colOff>
      <xdr:row>42</xdr:row>
      <xdr:rowOff>164097</xdr:rowOff>
    </xdr:from>
    <xdr:to>
      <xdr:col>3</xdr:col>
      <xdr:colOff>41275</xdr:colOff>
      <xdr:row>56</xdr:row>
      <xdr:rowOff>156158</xdr:rowOff>
    </xdr:to>
    <xdr:graphicFrame macro="">
      <xdr:nvGraphicFramePr>
        <xdr:cNvPr id="24" name="グラフ 23">
          <a:extLst>
            <a:ext uri="{FF2B5EF4-FFF2-40B4-BE49-F238E27FC236}">
              <a16:creationId xmlns:a16="http://schemas.microsoft.com/office/drawing/2014/main" xmlns="" id="{F7B73F0A-3C6E-4399-9D55-0DF3E03B64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45451</xdr:colOff>
      <xdr:row>42</xdr:row>
      <xdr:rowOff>164097</xdr:rowOff>
    </xdr:from>
    <xdr:to>
      <xdr:col>6</xdr:col>
      <xdr:colOff>35926</xdr:colOff>
      <xdr:row>56</xdr:row>
      <xdr:rowOff>159333</xdr:rowOff>
    </xdr:to>
    <xdr:graphicFrame macro="">
      <xdr:nvGraphicFramePr>
        <xdr:cNvPr id="25" name="グラフ 24">
          <a:extLst>
            <a:ext uri="{FF2B5EF4-FFF2-40B4-BE49-F238E27FC236}">
              <a16:creationId xmlns:a16="http://schemas.microsoft.com/office/drawing/2014/main" xmlns="" id="{20893861-EB7F-4C82-9788-83DEAE4D7D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6</xdr:col>
      <xdr:colOff>9525</xdr:colOff>
      <xdr:row>42</xdr:row>
      <xdr:rowOff>164097</xdr:rowOff>
    </xdr:from>
    <xdr:to>
      <xdr:col>9</xdr:col>
      <xdr:colOff>1671</xdr:colOff>
      <xdr:row>57</xdr:row>
      <xdr:rowOff>18047</xdr:rowOff>
    </xdr:to>
    <xdr:graphicFrame macro="">
      <xdr:nvGraphicFramePr>
        <xdr:cNvPr id="26" name="グラフ 25">
          <a:extLst>
            <a:ext uri="{FF2B5EF4-FFF2-40B4-BE49-F238E27FC236}">
              <a16:creationId xmlns:a16="http://schemas.microsoft.com/office/drawing/2014/main" xmlns="" id="{E47DC49F-4931-4FD6-B563-9932EC1445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9</xdr:col>
      <xdr:colOff>6148</xdr:colOff>
      <xdr:row>42</xdr:row>
      <xdr:rowOff>164097</xdr:rowOff>
    </xdr:from>
    <xdr:to>
      <xdr:col>12</xdr:col>
      <xdr:colOff>6150</xdr:colOff>
      <xdr:row>56</xdr:row>
      <xdr:rowOff>160336</xdr:rowOff>
    </xdr:to>
    <xdr:graphicFrame macro="">
      <xdr:nvGraphicFramePr>
        <xdr:cNvPr id="27" name="グラフ 26">
          <a:extLst>
            <a:ext uri="{FF2B5EF4-FFF2-40B4-BE49-F238E27FC236}">
              <a16:creationId xmlns:a16="http://schemas.microsoft.com/office/drawing/2014/main" xmlns="" id="{39AD5AD2-11E0-49F9-A187-DB2685C2E13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12</xdr:col>
      <xdr:colOff>6651</xdr:colOff>
      <xdr:row>42</xdr:row>
      <xdr:rowOff>164097</xdr:rowOff>
    </xdr:from>
    <xdr:to>
      <xdr:col>14</xdr:col>
      <xdr:colOff>606926</xdr:colOff>
      <xdr:row>56</xdr:row>
      <xdr:rowOff>162342</xdr:rowOff>
    </xdr:to>
    <xdr:graphicFrame macro="">
      <xdr:nvGraphicFramePr>
        <xdr:cNvPr id="31" name="グラフ 30">
          <a:extLst>
            <a:ext uri="{FF2B5EF4-FFF2-40B4-BE49-F238E27FC236}">
              <a16:creationId xmlns:a16="http://schemas.microsoft.com/office/drawing/2014/main" xmlns="" id="{138E8B9E-2562-4C52-8E88-5D52E02228C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Y45"/>
  <sheetViews>
    <sheetView tabSelected="1" zoomScale="70" zoomScaleNormal="70" zoomScaleSheetLayoutView="70" workbookViewId="0">
      <selection activeCell="V45" sqref="V45"/>
    </sheetView>
  </sheetViews>
  <sheetFormatPr defaultRowHeight="13.5"/>
  <cols>
    <col min="1" max="1" width="4.625" style="1" customWidth="1"/>
    <col min="2" max="2" width="10.25" style="2" customWidth="1"/>
    <col min="3" max="3" width="5.375" style="1" customWidth="1"/>
    <col min="4" max="4" width="11.625" customWidth="1"/>
    <col min="5" max="17" width="7.875" customWidth="1"/>
    <col min="18" max="18" width="11.625" customWidth="1"/>
    <col min="19" max="19" width="3.75" customWidth="1"/>
    <col min="22" max="22" width="11.125" customWidth="1"/>
  </cols>
  <sheetData>
    <row r="1" spans="1:25" ht="21.75" customHeight="1">
      <c r="B1" s="4" t="s">
        <v>73</v>
      </c>
      <c r="G1" s="106">
        <v>44283</v>
      </c>
      <c r="H1" s="107"/>
      <c r="L1" s="108" t="s">
        <v>19</v>
      </c>
      <c r="M1" s="108"/>
      <c r="N1" s="4" t="s">
        <v>2</v>
      </c>
      <c r="O1" s="12"/>
      <c r="T1" s="112" t="s">
        <v>74</v>
      </c>
      <c r="U1" s="112"/>
      <c r="V1" s="112"/>
      <c r="W1" s="104" t="s">
        <v>75</v>
      </c>
      <c r="X1" s="104"/>
    </row>
    <row r="2" spans="1:25" ht="30.75" customHeight="1">
      <c r="A2" s="6" t="s">
        <v>5</v>
      </c>
      <c r="B2" s="5" t="s">
        <v>3</v>
      </c>
      <c r="C2" s="3" t="s">
        <v>4</v>
      </c>
      <c r="D2" s="21" t="s">
        <v>1</v>
      </c>
      <c r="E2" s="28" t="s">
        <v>44</v>
      </c>
      <c r="F2" s="33" t="s">
        <v>45</v>
      </c>
      <c r="G2" s="35" t="s">
        <v>0</v>
      </c>
      <c r="H2" s="22" t="s">
        <v>26</v>
      </c>
      <c r="I2" s="31" t="s">
        <v>25</v>
      </c>
      <c r="J2" s="22" t="s">
        <v>28</v>
      </c>
      <c r="K2" s="31" t="s">
        <v>27</v>
      </c>
      <c r="L2" s="22" t="s">
        <v>30</v>
      </c>
      <c r="M2" s="31" t="s">
        <v>29</v>
      </c>
      <c r="N2" s="22" t="s">
        <v>32</v>
      </c>
      <c r="O2" s="31" t="s">
        <v>31</v>
      </c>
      <c r="P2" s="22" t="s">
        <v>34</v>
      </c>
      <c r="Q2" s="31" t="s">
        <v>33</v>
      </c>
      <c r="R2" s="21" t="s">
        <v>1</v>
      </c>
      <c r="T2" s="9" t="s">
        <v>20</v>
      </c>
      <c r="U2" s="9" t="s">
        <v>21</v>
      </c>
      <c r="V2" s="9" t="s">
        <v>22</v>
      </c>
      <c r="W2" s="24" t="s">
        <v>76</v>
      </c>
      <c r="X2" s="24" t="s">
        <v>77</v>
      </c>
      <c r="Y2" s="95" t="s">
        <v>71</v>
      </c>
    </row>
    <row r="3" spans="1:25" ht="18.75" customHeight="1">
      <c r="A3" s="6">
        <v>1</v>
      </c>
      <c r="B3" s="10" t="s">
        <v>8</v>
      </c>
      <c r="C3" s="11">
        <v>5</v>
      </c>
      <c r="D3" s="9">
        <f>R3</f>
        <v>42</v>
      </c>
      <c r="E3" s="10">
        <f t="shared" ref="E3:E23" si="0">H3+J3+L3+N3+P3</f>
        <v>26</v>
      </c>
      <c r="F3" s="34">
        <f t="shared" ref="F3:F23" si="1">I3+K3+M3+O3+Q3</f>
        <v>10</v>
      </c>
      <c r="G3" s="36">
        <v>6</v>
      </c>
      <c r="H3" s="8">
        <v>2</v>
      </c>
      <c r="I3" s="32">
        <v>2</v>
      </c>
      <c r="J3" s="8">
        <v>3</v>
      </c>
      <c r="K3" s="32">
        <v>3</v>
      </c>
      <c r="L3" s="8">
        <v>7</v>
      </c>
      <c r="M3" s="32">
        <v>3</v>
      </c>
      <c r="N3" s="8">
        <v>7</v>
      </c>
      <c r="O3" s="32">
        <v>1</v>
      </c>
      <c r="P3" s="8">
        <v>7</v>
      </c>
      <c r="Q3" s="32">
        <v>1</v>
      </c>
      <c r="R3" s="9">
        <f t="shared" ref="R3:R23" si="2">SUM(G3:Q3)</f>
        <v>42</v>
      </c>
      <c r="T3" s="13">
        <v>45</v>
      </c>
      <c r="U3" s="14">
        <v>46</v>
      </c>
      <c r="V3" s="17">
        <f>U3-T3</f>
        <v>1</v>
      </c>
      <c r="W3" s="92">
        <f>R3-T3</f>
        <v>-3</v>
      </c>
      <c r="X3" s="92">
        <f>R3-U3</f>
        <v>-4</v>
      </c>
      <c r="Y3" t="str">
        <f>B3&amp;C3&amp;CHAR(10)&amp;"（"&amp;D3&amp;"人）"</f>
        <v>犬山5
（42人）</v>
      </c>
    </row>
    <row r="4" spans="1:25" ht="18.75" customHeight="1">
      <c r="A4" s="6">
        <v>2</v>
      </c>
      <c r="B4" s="10" t="s">
        <v>8</v>
      </c>
      <c r="C4" s="11">
        <v>7</v>
      </c>
      <c r="D4" s="9">
        <f t="shared" ref="D4:D25" si="3">R4</f>
        <v>58</v>
      </c>
      <c r="E4" s="10">
        <f t="shared" si="0"/>
        <v>34</v>
      </c>
      <c r="F4" s="34">
        <f t="shared" si="1"/>
        <v>13</v>
      </c>
      <c r="G4" s="36">
        <v>11</v>
      </c>
      <c r="H4" s="8">
        <v>7</v>
      </c>
      <c r="I4" s="32">
        <v>2</v>
      </c>
      <c r="J4" s="8">
        <v>6</v>
      </c>
      <c r="K4" s="32">
        <v>4</v>
      </c>
      <c r="L4" s="8">
        <v>11</v>
      </c>
      <c r="M4" s="32">
        <v>3</v>
      </c>
      <c r="N4" s="8">
        <v>6</v>
      </c>
      <c r="O4" s="32">
        <v>2</v>
      </c>
      <c r="P4" s="8">
        <v>4</v>
      </c>
      <c r="Q4" s="32">
        <v>2</v>
      </c>
      <c r="R4" s="9">
        <f t="shared" si="2"/>
        <v>58</v>
      </c>
      <c r="T4" s="13">
        <v>55</v>
      </c>
      <c r="U4" s="14">
        <v>57</v>
      </c>
      <c r="V4" s="17">
        <f t="shared" ref="V4:V23" si="4">U4-T4</f>
        <v>2</v>
      </c>
      <c r="W4" s="92">
        <f t="shared" ref="W4:W23" si="5">R4-T4</f>
        <v>3</v>
      </c>
      <c r="X4" s="92">
        <f t="shared" ref="X4:X23" si="6">R4-U4</f>
        <v>1</v>
      </c>
      <c r="Y4" t="str">
        <f t="shared" ref="Y4:Y23" si="7">B4&amp;C4&amp;CHAR(10)&amp;"（"&amp;D4&amp;"人）"</f>
        <v>犬山7
（58人）</v>
      </c>
    </row>
    <row r="5" spans="1:25" ht="18.75" customHeight="1">
      <c r="A5" s="6">
        <v>3</v>
      </c>
      <c r="B5" s="10" t="s">
        <v>9</v>
      </c>
      <c r="C5" s="11">
        <v>1</v>
      </c>
      <c r="D5" s="9">
        <f t="shared" si="3"/>
        <v>18</v>
      </c>
      <c r="E5" s="10">
        <f t="shared" si="0"/>
        <v>7</v>
      </c>
      <c r="F5" s="34">
        <f t="shared" si="1"/>
        <v>6</v>
      </c>
      <c r="G5" s="36">
        <v>5</v>
      </c>
      <c r="H5" s="8"/>
      <c r="I5" s="32"/>
      <c r="J5" s="8">
        <v>1</v>
      </c>
      <c r="K5" s="32">
        <v>3</v>
      </c>
      <c r="L5" s="8">
        <v>3</v>
      </c>
      <c r="M5" s="32">
        <v>1</v>
      </c>
      <c r="N5" s="8">
        <v>2</v>
      </c>
      <c r="O5" s="32">
        <v>1</v>
      </c>
      <c r="P5" s="8">
        <v>1</v>
      </c>
      <c r="Q5" s="32">
        <v>1</v>
      </c>
      <c r="R5" s="9">
        <f t="shared" si="2"/>
        <v>18</v>
      </c>
      <c r="T5" s="13">
        <v>22</v>
      </c>
      <c r="U5" s="14">
        <v>22</v>
      </c>
      <c r="V5" s="17">
        <f t="shared" si="4"/>
        <v>0</v>
      </c>
      <c r="W5" s="92">
        <f t="shared" si="5"/>
        <v>-4</v>
      </c>
      <c r="X5" s="92">
        <f t="shared" si="6"/>
        <v>-4</v>
      </c>
      <c r="Y5" t="str">
        <f t="shared" si="7"/>
        <v>大口1
（18人）</v>
      </c>
    </row>
    <row r="6" spans="1:25" ht="18.75" customHeight="1">
      <c r="A6" s="6">
        <v>4</v>
      </c>
      <c r="B6" s="10" t="s">
        <v>10</v>
      </c>
      <c r="C6" s="11">
        <v>1</v>
      </c>
      <c r="D6" s="9">
        <f t="shared" si="3"/>
        <v>43</v>
      </c>
      <c r="E6" s="10">
        <f t="shared" si="0"/>
        <v>26</v>
      </c>
      <c r="F6" s="34">
        <f t="shared" si="1"/>
        <v>15</v>
      </c>
      <c r="G6" s="36">
        <v>2</v>
      </c>
      <c r="H6" s="8">
        <v>4</v>
      </c>
      <c r="I6" s="32">
        <v>5</v>
      </c>
      <c r="J6" s="8">
        <v>5</v>
      </c>
      <c r="K6" s="32">
        <v>6</v>
      </c>
      <c r="L6" s="8">
        <v>7</v>
      </c>
      <c r="M6" s="32">
        <v>2</v>
      </c>
      <c r="N6" s="8">
        <v>4</v>
      </c>
      <c r="O6" s="32">
        <v>2</v>
      </c>
      <c r="P6" s="8">
        <v>6</v>
      </c>
      <c r="Q6" s="32"/>
      <c r="R6" s="9">
        <f t="shared" si="2"/>
        <v>43</v>
      </c>
      <c r="T6" s="13">
        <v>49</v>
      </c>
      <c r="U6" s="14">
        <v>49</v>
      </c>
      <c r="V6" s="17">
        <f t="shared" si="4"/>
        <v>0</v>
      </c>
      <c r="W6" s="92">
        <f t="shared" si="5"/>
        <v>-6</v>
      </c>
      <c r="X6" s="92">
        <f t="shared" si="6"/>
        <v>-6</v>
      </c>
      <c r="Y6" t="str">
        <f t="shared" si="7"/>
        <v>江南1
（43人）</v>
      </c>
    </row>
    <row r="7" spans="1:25" ht="18.75" customHeight="1">
      <c r="A7" s="6">
        <v>5</v>
      </c>
      <c r="B7" s="10" t="s">
        <v>10</v>
      </c>
      <c r="C7" s="11">
        <v>3</v>
      </c>
      <c r="D7" s="9">
        <f t="shared" si="3"/>
        <v>52</v>
      </c>
      <c r="E7" s="10">
        <f t="shared" si="0"/>
        <v>33</v>
      </c>
      <c r="F7" s="34">
        <f t="shared" si="1"/>
        <v>16</v>
      </c>
      <c r="G7" s="36">
        <v>3</v>
      </c>
      <c r="H7" s="8">
        <v>4</v>
      </c>
      <c r="I7" s="32">
        <v>3</v>
      </c>
      <c r="J7" s="8">
        <v>8</v>
      </c>
      <c r="K7" s="32">
        <v>5</v>
      </c>
      <c r="L7" s="8">
        <v>6</v>
      </c>
      <c r="M7" s="32">
        <v>3</v>
      </c>
      <c r="N7" s="8">
        <v>5</v>
      </c>
      <c r="O7" s="32">
        <v>3</v>
      </c>
      <c r="P7" s="8">
        <v>10</v>
      </c>
      <c r="Q7" s="32">
        <v>2</v>
      </c>
      <c r="R7" s="9">
        <f t="shared" si="2"/>
        <v>52</v>
      </c>
      <c r="T7" s="13">
        <v>58</v>
      </c>
      <c r="U7" s="14">
        <v>58</v>
      </c>
      <c r="V7" s="17">
        <f t="shared" si="4"/>
        <v>0</v>
      </c>
      <c r="W7" s="92">
        <f t="shared" si="5"/>
        <v>-6</v>
      </c>
      <c r="X7" s="92">
        <f t="shared" si="6"/>
        <v>-6</v>
      </c>
      <c r="Y7" t="str">
        <f t="shared" si="7"/>
        <v>江南3
（52人）</v>
      </c>
    </row>
    <row r="8" spans="1:25" ht="18.75" customHeight="1">
      <c r="A8" s="6">
        <v>6</v>
      </c>
      <c r="B8" s="10" t="s">
        <v>11</v>
      </c>
      <c r="C8" s="11">
        <v>1</v>
      </c>
      <c r="D8" s="9">
        <f t="shared" si="3"/>
        <v>56</v>
      </c>
      <c r="E8" s="10">
        <f t="shared" si="0"/>
        <v>29</v>
      </c>
      <c r="F8" s="34">
        <f t="shared" si="1"/>
        <v>16</v>
      </c>
      <c r="G8" s="36">
        <v>11</v>
      </c>
      <c r="H8" s="8">
        <v>2</v>
      </c>
      <c r="I8" s="32">
        <v>2</v>
      </c>
      <c r="J8" s="8">
        <v>11</v>
      </c>
      <c r="K8" s="32">
        <v>8</v>
      </c>
      <c r="L8" s="8">
        <v>10</v>
      </c>
      <c r="M8" s="32">
        <v>2</v>
      </c>
      <c r="N8" s="8">
        <v>3</v>
      </c>
      <c r="O8" s="32">
        <v>3</v>
      </c>
      <c r="P8" s="8">
        <v>3</v>
      </c>
      <c r="Q8" s="32">
        <v>1</v>
      </c>
      <c r="R8" s="9">
        <f t="shared" si="2"/>
        <v>56</v>
      </c>
      <c r="T8" s="13">
        <v>61</v>
      </c>
      <c r="U8" s="14">
        <v>63</v>
      </c>
      <c r="V8" s="17">
        <f t="shared" si="4"/>
        <v>2</v>
      </c>
      <c r="W8" s="92">
        <f t="shared" si="5"/>
        <v>-5</v>
      </c>
      <c r="X8" s="92">
        <f t="shared" si="6"/>
        <v>-7</v>
      </c>
      <c r="Y8" t="str">
        <f t="shared" si="7"/>
        <v>清須1
（56人）</v>
      </c>
    </row>
    <row r="9" spans="1:25" ht="18.75" customHeight="1">
      <c r="A9" s="6">
        <v>7</v>
      </c>
      <c r="B9" s="10" t="s">
        <v>12</v>
      </c>
      <c r="C9" s="11">
        <v>1</v>
      </c>
      <c r="D9" s="9">
        <f t="shared" si="3"/>
        <v>46</v>
      </c>
      <c r="E9" s="10">
        <f t="shared" si="0"/>
        <v>17</v>
      </c>
      <c r="F9" s="34">
        <f t="shared" si="1"/>
        <v>12</v>
      </c>
      <c r="G9" s="36">
        <v>17</v>
      </c>
      <c r="H9" s="8"/>
      <c r="I9" s="32"/>
      <c r="J9" s="8">
        <v>4</v>
      </c>
      <c r="K9" s="32">
        <v>4</v>
      </c>
      <c r="L9" s="8">
        <v>4</v>
      </c>
      <c r="M9" s="32">
        <v>3</v>
      </c>
      <c r="N9" s="8">
        <v>6</v>
      </c>
      <c r="O9" s="32">
        <v>2</v>
      </c>
      <c r="P9" s="8">
        <v>3</v>
      </c>
      <c r="Q9" s="32">
        <v>3</v>
      </c>
      <c r="R9" s="9">
        <f t="shared" si="2"/>
        <v>46</v>
      </c>
      <c r="T9" s="13">
        <v>56</v>
      </c>
      <c r="U9" s="14">
        <v>56</v>
      </c>
      <c r="V9" s="17">
        <f t="shared" si="4"/>
        <v>0</v>
      </c>
      <c r="W9" s="92">
        <f t="shared" si="5"/>
        <v>-10</v>
      </c>
      <c r="X9" s="92">
        <f t="shared" si="6"/>
        <v>-10</v>
      </c>
      <c r="Y9" t="str">
        <f t="shared" si="7"/>
        <v>北名古屋1
（46人）</v>
      </c>
    </row>
    <row r="10" spans="1:25" ht="18.75" customHeight="1">
      <c r="A10" s="6">
        <v>8</v>
      </c>
      <c r="B10" s="10" t="s">
        <v>12</v>
      </c>
      <c r="C10" s="11">
        <v>2</v>
      </c>
      <c r="D10" s="9">
        <f t="shared" si="3"/>
        <v>35</v>
      </c>
      <c r="E10" s="10">
        <f t="shared" si="0"/>
        <v>17</v>
      </c>
      <c r="F10" s="34">
        <f t="shared" si="1"/>
        <v>12</v>
      </c>
      <c r="G10" s="36">
        <v>6</v>
      </c>
      <c r="H10" s="8">
        <v>4</v>
      </c>
      <c r="I10" s="32">
        <v>3</v>
      </c>
      <c r="J10" s="8">
        <v>3</v>
      </c>
      <c r="K10" s="32">
        <v>3</v>
      </c>
      <c r="L10" s="8">
        <v>6</v>
      </c>
      <c r="M10" s="32">
        <v>4</v>
      </c>
      <c r="N10" s="8">
        <v>1</v>
      </c>
      <c r="O10" s="32">
        <v>1</v>
      </c>
      <c r="P10" s="8">
        <v>3</v>
      </c>
      <c r="Q10" s="32">
        <v>1</v>
      </c>
      <c r="R10" s="9">
        <f t="shared" si="2"/>
        <v>35</v>
      </c>
      <c r="T10" s="13">
        <v>30</v>
      </c>
      <c r="U10" s="14">
        <v>37</v>
      </c>
      <c r="V10" s="17">
        <f t="shared" si="4"/>
        <v>7</v>
      </c>
      <c r="W10" s="92">
        <f t="shared" si="5"/>
        <v>5</v>
      </c>
      <c r="X10" s="92">
        <f t="shared" si="6"/>
        <v>-2</v>
      </c>
      <c r="Y10" t="str">
        <f t="shared" si="7"/>
        <v>北名古屋2
（35人）</v>
      </c>
    </row>
    <row r="11" spans="1:25" ht="18.75" customHeight="1">
      <c r="A11" s="6">
        <v>9</v>
      </c>
      <c r="B11" s="10" t="s">
        <v>13</v>
      </c>
      <c r="C11" s="11">
        <v>1</v>
      </c>
      <c r="D11" s="9">
        <f t="shared" si="3"/>
        <v>17</v>
      </c>
      <c r="E11" s="10">
        <f t="shared" si="0"/>
        <v>8</v>
      </c>
      <c r="F11" s="34">
        <f t="shared" si="1"/>
        <v>4</v>
      </c>
      <c r="G11" s="36">
        <v>5</v>
      </c>
      <c r="H11" s="8">
        <v>1</v>
      </c>
      <c r="I11" s="32">
        <v>1</v>
      </c>
      <c r="J11" s="8">
        <v>4</v>
      </c>
      <c r="K11" s="32">
        <v>2</v>
      </c>
      <c r="L11" s="8">
        <v>2</v>
      </c>
      <c r="M11" s="32"/>
      <c r="N11" s="8"/>
      <c r="O11" s="32"/>
      <c r="P11" s="8">
        <v>1</v>
      </c>
      <c r="Q11" s="32">
        <v>1</v>
      </c>
      <c r="R11" s="9">
        <f t="shared" si="2"/>
        <v>17</v>
      </c>
      <c r="T11" s="13">
        <v>20</v>
      </c>
      <c r="U11" s="14">
        <v>21</v>
      </c>
      <c r="V11" s="17">
        <f t="shared" si="4"/>
        <v>1</v>
      </c>
      <c r="W11" s="92">
        <f t="shared" si="5"/>
        <v>-3</v>
      </c>
      <c r="X11" s="92">
        <f t="shared" si="6"/>
        <v>-4</v>
      </c>
      <c r="Y11" t="str">
        <f t="shared" si="7"/>
        <v>尾張旭1
（17人）</v>
      </c>
    </row>
    <row r="12" spans="1:25" ht="18.75" customHeight="1">
      <c r="A12" s="6">
        <v>10</v>
      </c>
      <c r="B12" s="10" t="s">
        <v>14</v>
      </c>
      <c r="C12" s="11">
        <v>1</v>
      </c>
      <c r="D12" s="9">
        <f t="shared" si="3"/>
        <v>43</v>
      </c>
      <c r="E12" s="10">
        <f t="shared" si="0"/>
        <v>22</v>
      </c>
      <c r="F12" s="34">
        <f t="shared" si="1"/>
        <v>11</v>
      </c>
      <c r="G12" s="36">
        <v>10</v>
      </c>
      <c r="H12" s="8"/>
      <c r="I12" s="32"/>
      <c r="J12" s="8">
        <v>3</v>
      </c>
      <c r="K12" s="32">
        <v>7</v>
      </c>
      <c r="L12" s="8">
        <v>11</v>
      </c>
      <c r="M12" s="32">
        <v>2</v>
      </c>
      <c r="N12" s="8">
        <v>4</v>
      </c>
      <c r="O12" s="32"/>
      <c r="P12" s="8">
        <v>4</v>
      </c>
      <c r="Q12" s="32">
        <v>2</v>
      </c>
      <c r="R12" s="9">
        <f t="shared" si="2"/>
        <v>43</v>
      </c>
      <c r="T12" s="13">
        <v>46</v>
      </c>
      <c r="U12" s="14">
        <v>49</v>
      </c>
      <c r="V12" s="17">
        <f t="shared" si="4"/>
        <v>3</v>
      </c>
      <c r="W12" s="92">
        <f t="shared" si="5"/>
        <v>-3</v>
      </c>
      <c r="X12" s="92">
        <f t="shared" si="6"/>
        <v>-6</v>
      </c>
      <c r="Y12" t="str">
        <f t="shared" si="7"/>
        <v>瀬戸1
（43人）</v>
      </c>
    </row>
    <row r="13" spans="1:25" ht="18.75" customHeight="1">
      <c r="A13" s="6">
        <v>11</v>
      </c>
      <c r="B13" s="10" t="s">
        <v>14</v>
      </c>
      <c r="C13" s="11">
        <v>6</v>
      </c>
      <c r="D13" s="9">
        <f t="shared" si="3"/>
        <v>70</v>
      </c>
      <c r="E13" s="10">
        <f t="shared" si="0"/>
        <v>38</v>
      </c>
      <c r="F13" s="34">
        <f t="shared" si="1"/>
        <v>14</v>
      </c>
      <c r="G13" s="36">
        <v>18</v>
      </c>
      <c r="H13" s="8">
        <v>2</v>
      </c>
      <c r="I13" s="32">
        <v>2</v>
      </c>
      <c r="J13" s="8">
        <v>9</v>
      </c>
      <c r="K13" s="32">
        <v>5</v>
      </c>
      <c r="L13" s="8">
        <v>17</v>
      </c>
      <c r="M13" s="32">
        <v>5</v>
      </c>
      <c r="N13" s="8">
        <v>3</v>
      </c>
      <c r="O13" s="32">
        <v>1</v>
      </c>
      <c r="P13" s="8">
        <v>7</v>
      </c>
      <c r="Q13" s="32">
        <v>1</v>
      </c>
      <c r="R13" s="9">
        <f t="shared" si="2"/>
        <v>70</v>
      </c>
      <c r="T13" s="13">
        <v>73</v>
      </c>
      <c r="U13" s="14">
        <v>73</v>
      </c>
      <c r="V13" s="17">
        <f t="shared" si="4"/>
        <v>0</v>
      </c>
      <c r="W13" s="92">
        <f t="shared" si="5"/>
        <v>-3</v>
      </c>
      <c r="X13" s="92">
        <f t="shared" si="6"/>
        <v>-3</v>
      </c>
      <c r="Y13" t="str">
        <f t="shared" si="7"/>
        <v>瀬戸6
（70人）</v>
      </c>
    </row>
    <row r="14" spans="1:25" ht="18.75" customHeight="1">
      <c r="A14" s="6">
        <v>12</v>
      </c>
      <c r="B14" s="10" t="s">
        <v>15</v>
      </c>
      <c r="C14" s="11">
        <v>1</v>
      </c>
      <c r="D14" s="9">
        <f t="shared" si="3"/>
        <v>48</v>
      </c>
      <c r="E14" s="10">
        <f t="shared" si="0"/>
        <v>22</v>
      </c>
      <c r="F14" s="34">
        <f t="shared" si="1"/>
        <v>11</v>
      </c>
      <c r="G14" s="36">
        <v>15</v>
      </c>
      <c r="H14" s="8">
        <v>4</v>
      </c>
      <c r="I14" s="32">
        <v>2</v>
      </c>
      <c r="J14" s="8">
        <v>5</v>
      </c>
      <c r="K14" s="32">
        <v>3</v>
      </c>
      <c r="L14" s="8">
        <v>6</v>
      </c>
      <c r="M14" s="32">
        <v>3</v>
      </c>
      <c r="N14" s="8">
        <v>2</v>
      </c>
      <c r="O14" s="32">
        <v>1</v>
      </c>
      <c r="P14" s="8">
        <v>5</v>
      </c>
      <c r="Q14" s="32">
        <v>2</v>
      </c>
      <c r="R14" s="9">
        <f t="shared" si="2"/>
        <v>48</v>
      </c>
      <c r="T14" s="13">
        <v>47</v>
      </c>
      <c r="U14" s="14">
        <v>47</v>
      </c>
      <c r="V14" s="17">
        <f t="shared" si="4"/>
        <v>0</v>
      </c>
      <c r="W14" s="92">
        <f t="shared" si="5"/>
        <v>1</v>
      </c>
      <c r="X14" s="92">
        <f t="shared" si="6"/>
        <v>1</v>
      </c>
      <c r="Y14" t="str">
        <f t="shared" si="7"/>
        <v>長久手1
（48人）</v>
      </c>
    </row>
    <row r="15" spans="1:25" ht="18.75" customHeight="1">
      <c r="A15" s="6">
        <v>13</v>
      </c>
      <c r="B15" s="10" t="s">
        <v>16</v>
      </c>
      <c r="C15" s="11">
        <v>1</v>
      </c>
      <c r="D15" s="9">
        <f t="shared" si="3"/>
        <v>56</v>
      </c>
      <c r="E15" s="10">
        <f t="shared" si="0"/>
        <v>31</v>
      </c>
      <c r="F15" s="34">
        <f t="shared" si="1"/>
        <v>16</v>
      </c>
      <c r="G15" s="36">
        <v>9</v>
      </c>
      <c r="H15" s="8">
        <v>5</v>
      </c>
      <c r="I15" s="32">
        <v>4</v>
      </c>
      <c r="J15" s="8">
        <v>9</v>
      </c>
      <c r="K15" s="32">
        <v>6</v>
      </c>
      <c r="L15" s="8">
        <v>11</v>
      </c>
      <c r="M15" s="32">
        <v>4</v>
      </c>
      <c r="N15" s="8">
        <v>5</v>
      </c>
      <c r="O15" s="32">
        <v>1</v>
      </c>
      <c r="P15" s="8">
        <v>1</v>
      </c>
      <c r="Q15" s="32">
        <v>1</v>
      </c>
      <c r="R15" s="9">
        <f t="shared" si="2"/>
        <v>56</v>
      </c>
      <c r="T15" s="13">
        <v>51</v>
      </c>
      <c r="U15" s="14">
        <v>60</v>
      </c>
      <c r="V15" s="17">
        <f t="shared" si="4"/>
        <v>9</v>
      </c>
      <c r="W15" s="92">
        <f t="shared" si="5"/>
        <v>5</v>
      </c>
      <c r="X15" s="92">
        <f t="shared" si="6"/>
        <v>-4</v>
      </c>
      <c r="Y15" t="str">
        <f t="shared" si="7"/>
        <v>日進1
（56人）</v>
      </c>
    </row>
    <row r="16" spans="1:25" ht="18.75" customHeight="1">
      <c r="A16" s="6">
        <v>14</v>
      </c>
      <c r="B16" s="10" t="s">
        <v>16</v>
      </c>
      <c r="C16" s="11">
        <v>2</v>
      </c>
      <c r="D16" s="9">
        <f t="shared" si="3"/>
        <v>76</v>
      </c>
      <c r="E16" s="10">
        <f t="shared" si="0"/>
        <v>45</v>
      </c>
      <c r="F16" s="34">
        <f t="shared" si="1"/>
        <v>17</v>
      </c>
      <c r="G16" s="36">
        <v>14</v>
      </c>
      <c r="H16" s="8">
        <v>5</v>
      </c>
      <c r="I16" s="32">
        <v>2</v>
      </c>
      <c r="J16" s="8">
        <v>17</v>
      </c>
      <c r="K16" s="32">
        <v>7</v>
      </c>
      <c r="L16" s="8">
        <v>12</v>
      </c>
      <c r="M16" s="32">
        <v>5</v>
      </c>
      <c r="N16" s="8">
        <v>3</v>
      </c>
      <c r="O16" s="32">
        <v>2</v>
      </c>
      <c r="P16" s="8">
        <v>8</v>
      </c>
      <c r="Q16" s="32">
        <v>1</v>
      </c>
      <c r="R16" s="9">
        <f t="shared" si="2"/>
        <v>76</v>
      </c>
      <c r="T16" s="13">
        <v>81</v>
      </c>
      <c r="U16" s="14">
        <v>86</v>
      </c>
      <c r="V16" s="17">
        <f t="shared" si="4"/>
        <v>5</v>
      </c>
      <c r="W16" s="92">
        <f t="shared" si="5"/>
        <v>-5</v>
      </c>
      <c r="X16" s="92">
        <f t="shared" si="6"/>
        <v>-10</v>
      </c>
      <c r="Y16" t="str">
        <f t="shared" si="7"/>
        <v>日進2
（76人）</v>
      </c>
    </row>
    <row r="17" spans="1:25" ht="18.75" customHeight="1">
      <c r="A17" s="6">
        <v>15</v>
      </c>
      <c r="B17" s="10" t="s">
        <v>17</v>
      </c>
      <c r="C17" s="11">
        <v>1</v>
      </c>
      <c r="D17" s="9">
        <f t="shared" si="3"/>
        <v>99</v>
      </c>
      <c r="E17" s="10">
        <f t="shared" si="0"/>
        <v>65</v>
      </c>
      <c r="F17" s="34">
        <f t="shared" si="1"/>
        <v>21</v>
      </c>
      <c r="G17" s="36">
        <v>13</v>
      </c>
      <c r="H17" s="8">
        <v>10</v>
      </c>
      <c r="I17" s="32">
        <v>2</v>
      </c>
      <c r="J17" s="8">
        <v>16</v>
      </c>
      <c r="K17" s="32">
        <v>11</v>
      </c>
      <c r="L17" s="8">
        <v>18</v>
      </c>
      <c r="M17" s="32">
        <v>5</v>
      </c>
      <c r="N17" s="8">
        <v>7</v>
      </c>
      <c r="O17" s="32">
        <v>2</v>
      </c>
      <c r="P17" s="8">
        <v>14</v>
      </c>
      <c r="Q17" s="32">
        <v>1</v>
      </c>
      <c r="R17" s="9">
        <f t="shared" si="2"/>
        <v>99</v>
      </c>
      <c r="T17" s="13">
        <v>100</v>
      </c>
      <c r="U17" s="14">
        <v>110</v>
      </c>
      <c r="V17" s="17">
        <f t="shared" si="4"/>
        <v>10</v>
      </c>
      <c r="W17" s="92">
        <f t="shared" si="5"/>
        <v>-1</v>
      </c>
      <c r="X17" s="92">
        <f t="shared" si="6"/>
        <v>-11</v>
      </c>
      <c r="Y17" t="str">
        <f t="shared" si="7"/>
        <v>小牧1
（99人）</v>
      </c>
    </row>
    <row r="18" spans="1:25" ht="18.75" customHeight="1">
      <c r="A18" s="6">
        <v>16</v>
      </c>
      <c r="B18" s="10" t="s">
        <v>17</v>
      </c>
      <c r="C18" s="11">
        <v>2</v>
      </c>
      <c r="D18" s="9">
        <f t="shared" si="3"/>
        <v>69</v>
      </c>
      <c r="E18" s="10">
        <f t="shared" si="0"/>
        <v>38</v>
      </c>
      <c r="F18" s="34">
        <f t="shared" si="1"/>
        <v>20</v>
      </c>
      <c r="G18" s="36">
        <v>11</v>
      </c>
      <c r="H18" s="8">
        <v>5</v>
      </c>
      <c r="I18" s="32">
        <v>2</v>
      </c>
      <c r="J18" s="8">
        <v>11</v>
      </c>
      <c r="K18" s="32">
        <v>7</v>
      </c>
      <c r="L18" s="8">
        <v>10</v>
      </c>
      <c r="M18" s="32">
        <v>8</v>
      </c>
      <c r="N18" s="8">
        <v>6</v>
      </c>
      <c r="O18" s="32">
        <v>2</v>
      </c>
      <c r="P18" s="8">
        <v>6</v>
      </c>
      <c r="Q18" s="32">
        <v>1</v>
      </c>
      <c r="R18" s="9">
        <f t="shared" si="2"/>
        <v>69</v>
      </c>
      <c r="T18" s="13">
        <v>70</v>
      </c>
      <c r="U18" s="14">
        <v>74</v>
      </c>
      <c r="V18" s="17">
        <f t="shared" si="4"/>
        <v>4</v>
      </c>
      <c r="W18" s="92">
        <f t="shared" si="5"/>
        <v>-1</v>
      </c>
      <c r="X18" s="92">
        <f t="shared" si="6"/>
        <v>-5</v>
      </c>
      <c r="Y18" t="str">
        <f t="shared" si="7"/>
        <v>小牧2
（69人）</v>
      </c>
    </row>
    <row r="19" spans="1:25" ht="18.75" customHeight="1">
      <c r="A19" s="6">
        <v>17</v>
      </c>
      <c r="B19" s="10" t="s">
        <v>18</v>
      </c>
      <c r="C19" s="11">
        <v>2</v>
      </c>
      <c r="D19" s="9">
        <f t="shared" si="3"/>
        <v>97</v>
      </c>
      <c r="E19" s="10">
        <f t="shared" si="0"/>
        <v>62</v>
      </c>
      <c r="F19" s="34">
        <f t="shared" si="1"/>
        <v>15</v>
      </c>
      <c r="G19" s="36">
        <v>20</v>
      </c>
      <c r="H19" s="8">
        <v>6</v>
      </c>
      <c r="I19" s="32">
        <v>2</v>
      </c>
      <c r="J19" s="8">
        <v>19</v>
      </c>
      <c r="K19" s="32">
        <v>6</v>
      </c>
      <c r="L19" s="8">
        <v>19</v>
      </c>
      <c r="M19" s="32">
        <v>3</v>
      </c>
      <c r="N19" s="8">
        <v>6</v>
      </c>
      <c r="O19" s="32">
        <v>2</v>
      </c>
      <c r="P19" s="8">
        <v>12</v>
      </c>
      <c r="Q19" s="32">
        <v>2</v>
      </c>
      <c r="R19" s="9">
        <f t="shared" si="2"/>
        <v>97</v>
      </c>
      <c r="T19" s="13">
        <v>99</v>
      </c>
      <c r="U19" s="14">
        <v>102</v>
      </c>
      <c r="V19" s="17">
        <f t="shared" si="4"/>
        <v>3</v>
      </c>
      <c r="W19" s="92">
        <f t="shared" si="5"/>
        <v>-2</v>
      </c>
      <c r="X19" s="92">
        <f t="shared" si="6"/>
        <v>-5</v>
      </c>
      <c r="Y19" t="str">
        <f t="shared" si="7"/>
        <v>春日井2
（97人）</v>
      </c>
    </row>
    <row r="20" spans="1:25" ht="18.75" customHeight="1">
      <c r="A20" s="6">
        <v>18</v>
      </c>
      <c r="B20" s="10" t="s">
        <v>18</v>
      </c>
      <c r="C20" s="11">
        <v>4</v>
      </c>
      <c r="D20" s="9">
        <f t="shared" si="3"/>
        <v>124</v>
      </c>
      <c r="E20" s="10">
        <f t="shared" si="0"/>
        <v>82</v>
      </c>
      <c r="F20" s="34">
        <f t="shared" si="1"/>
        <v>29</v>
      </c>
      <c r="G20" s="36">
        <v>13</v>
      </c>
      <c r="H20" s="8">
        <v>8</v>
      </c>
      <c r="I20" s="32">
        <v>5</v>
      </c>
      <c r="J20" s="8">
        <v>27</v>
      </c>
      <c r="K20" s="32">
        <v>8</v>
      </c>
      <c r="L20" s="8">
        <v>23</v>
      </c>
      <c r="M20" s="32">
        <v>8</v>
      </c>
      <c r="N20" s="8">
        <v>15</v>
      </c>
      <c r="O20" s="32">
        <v>3</v>
      </c>
      <c r="P20" s="8">
        <v>9</v>
      </c>
      <c r="Q20" s="32">
        <v>5</v>
      </c>
      <c r="R20" s="9">
        <f t="shared" si="2"/>
        <v>124</v>
      </c>
      <c r="T20" s="13">
        <v>135</v>
      </c>
      <c r="U20" s="14">
        <v>140</v>
      </c>
      <c r="V20" s="17">
        <f t="shared" si="4"/>
        <v>5</v>
      </c>
      <c r="W20" s="92">
        <f t="shared" si="5"/>
        <v>-11</v>
      </c>
      <c r="X20" s="92">
        <f t="shared" si="6"/>
        <v>-16</v>
      </c>
      <c r="Y20" t="str">
        <f t="shared" si="7"/>
        <v>春日井4
（124人）</v>
      </c>
    </row>
    <row r="21" spans="1:25" ht="18.75" customHeight="1">
      <c r="A21" s="6">
        <v>19</v>
      </c>
      <c r="B21" s="10" t="s">
        <v>18</v>
      </c>
      <c r="C21" s="11">
        <v>5</v>
      </c>
      <c r="D21" s="9">
        <f t="shared" si="3"/>
        <v>34</v>
      </c>
      <c r="E21" s="10">
        <f t="shared" si="0"/>
        <v>19</v>
      </c>
      <c r="F21" s="34">
        <f t="shared" si="1"/>
        <v>9</v>
      </c>
      <c r="G21" s="36">
        <v>6</v>
      </c>
      <c r="H21" s="8"/>
      <c r="I21" s="32"/>
      <c r="J21" s="8">
        <v>7</v>
      </c>
      <c r="K21" s="32">
        <v>5</v>
      </c>
      <c r="L21" s="8">
        <v>3</v>
      </c>
      <c r="M21" s="32">
        <v>3</v>
      </c>
      <c r="N21" s="8">
        <v>2</v>
      </c>
      <c r="O21" s="32">
        <v>1</v>
      </c>
      <c r="P21" s="8">
        <v>7</v>
      </c>
      <c r="Q21" s="32"/>
      <c r="R21" s="9">
        <f t="shared" si="2"/>
        <v>34</v>
      </c>
      <c r="T21" s="13">
        <v>39</v>
      </c>
      <c r="U21" s="14">
        <v>40</v>
      </c>
      <c r="V21" s="17">
        <f t="shared" si="4"/>
        <v>1</v>
      </c>
      <c r="W21" s="92">
        <f t="shared" si="5"/>
        <v>-5</v>
      </c>
      <c r="X21" s="92">
        <f t="shared" si="6"/>
        <v>-6</v>
      </c>
      <c r="Y21" t="str">
        <f t="shared" si="7"/>
        <v>春日井5
（34人）</v>
      </c>
    </row>
    <row r="22" spans="1:25" ht="18.75" customHeight="1">
      <c r="A22" s="6">
        <v>20</v>
      </c>
      <c r="B22" s="10" t="s">
        <v>18</v>
      </c>
      <c r="C22" s="11">
        <v>8</v>
      </c>
      <c r="D22" s="9">
        <f t="shared" si="3"/>
        <v>37</v>
      </c>
      <c r="E22" s="10">
        <f t="shared" si="0"/>
        <v>20</v>
      </c>
      <c r="F22" s="34">
        <f t="shared" si="1"/>
        <v>7</v>
      </c>
      <c r="G22" s="36">
        <v>10</v>
      </c>
      <c r="H22" s="8">
        <v>4</v>
      </c>
      <c r="I22" s="32">
        <v>2</v>
      </c>
      <c r="J22" s="8">
        <v>4</v>
      </c>
      <c r="K22" s="32">
        <v>3</v>
      </c>
      <c r="L22" s="8">
        <v>5</v>
      </c>
      <c r="M22" s="32">
        <v>1</v>
      </c>
      <c r="N22" s="8">
        <v>3</v>
      </c>
      <c r="O22" s="32">
        <v>1</v>
      </c>
      <c r="P22" s="8">
        <v>4</v>
      </c>
      <c r="Q22" s="32"/>
      <c r="R22" s="9">
        <f t="shared" si="2"/>
        <v>37</v>
      </c>
      <c r="T22" s="13">
        <v>39</v>
      </c>
      <c r="U22" s="14">
        <v>39</v>
      </c>
      <c r="V22" s="17">
        <f t="shared" si="4"/>
        <v>0</v>
      </c>
      <c r="W22" s="92">
        <f t="shared" si="5"/>
        <v>-2</v>
      </c>
      <c r="X22" s="92">
        <f t="shared" si="6"/>
        <v>-2</v>
      </c>
      <c r="Y22" t="str">
        <f t="shared" si="7"/>
        <v>春日井8
（37人）</v>
      </c>
    </row>
    <row r="23" spans="1:25" ht="18.75" customHeight="1">
      <c r="A23" s="6">
        <v>21</v>
      </c>
      <c r="B23" s="10" t="s">
        <v>18</v>
      </c>
      <c r="C23" s="11">
        <v>10</v>
      </c>
      <c r="D23" s="9">
        <f t="shared" si="3"/>
        <v>56</v>
      </c>
      <c r="E23" s="10">
        <f t="shared" si="0"/>
        <v>35</v>
      </c>
      <c r="F23" s="34">
        <f t="shared" si="1"/>
        <v>11</v>
      </c>
      <c r="G23" s="36">
        <v>10</v>
      </c>
      <c r="H23" s="8">
        <v>2</v>
      </c>
      <c r="I23" s="32">
        <v>2</v>
      </c>
      <c r="J23" s="8">
        <v>13</v>
      </c>
      <c r="K23" s="32">
        <v>5</v>
      </c>
      <c r="L23" s="8">
        <v>9</v>
      </c>
      <c r="M23" s="32">
        <v>3</v>
      </c>
      <c r="N23" s="8">
        <v>5</v>
      </c>
      <c r="O23" s="32">
        <v>1</v>
      </c>
      <c r="P23" s="8">
        <v>6</v>
      </c>
      <c r="Q23" s="32"/>
      <c r="R23" s="9">
        <f t="shared" si="2"/>
        <v>56</v>
      </c>
      <c r="T23" s="13">
        <v>53</v>
      </c>
      <c r="U23" s="14">
        <v>55</v>
      </c>
      <c r="V23" s="17">
        <f t="shared" si="4"/>
        <v>2</v>
      </c>
      <c r="W23" s="92">
        <f t="shared" si="5"/>
        <v>3</v>
      </c>
      <c r="X23" s="92">
        <f t="shared" si="6"/>
        <v>1</v>
      </c>
      <c r="Y23" t="str">
        <f t="shared" si="7"/>
        <v>春日井10
（56人）</v>
      </c>
    </row>
    <row r="24" spans="1:25" ht="18.75" customHeight="1">
      <c r="A24" s="109" t="s">
        <v>6</v>
      </c>
      <c r="B24" s="110"/>
      <c r="C24" s="111"/>
      <c r="D24" s="9">
        <f t="shared" si="3"/>
        <v>0</v>
      </c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9">
        <f>SUM(I24:Q24)</f>
        <v>0</v>
      </c>
      <c r="T24" s="15"/>
      <c r="U24" s="15"/>
      <c r="V24" s="18"/>
      <c r="W24" s="93"/>
      <c r="X24" s="93"/>
    </row>
    <row r="25" spans="1:25" ht="27" customHeight="1">
      <c r="A25" s="109" t="s">
        <v>7</v>
      </c>
      <c r="B25" s="110"/>
      <c r="C25" s="111"/>
      <c r="D25" s="37">
        <f t="shared" si="3"/>
        <v>1176</v>
      </c>
      <c r="E25" s="37">
        <f t="shared" ref="E25:R25" si="8">SUM(E3:E24)</f>
        <v>676</v>
      </c>
      <c r="F25" s="38">
        <f t="shared" si="8"/>
        <v>285</v>
      </c>
      <c r="G25" s="41">
        <f t="shared" si="8"/>
        <v>215</v>
      </c>
      <c r="H25" s="40">
        <f t="shared" si="8"/>
        <v>75</v>
      </c>
      <c r="I25" s="39">
        <f t="shared" si="8"/>
        <v>43</v>
      </c>
      <c r="J25" s="40">
        <f t="shared" si="8"/>
        <v>185</v>
      </c>
      <c r="K25" s="39">
        <f t="shared" si="8"/>
        <v>111</v>
      </c>
      <c r="L25" s="40">
        <f t="shared" si="8"/>
        <v>200</v>
      </c>
      <c r="M25" s="39">
        <f t="shared" si="8"/>
        <v>71</v>
      </c>
      <c r="N25" s="40">
        <f t="shared" si="8"/>
        <v>95</v>
      </c>
      <c r="O25" s="39">
        <f t="shared" si="8"/>
        <v>32</v>
      </c>
      <c r="P25" s="40">
        <f t="shared" si="8"/>
        <v>121</v>
      </c>
      <c r="Q25" s="39">
        <f t="shared" si="8"/>
        <v>28</v>
      </c>
      <c r="R25" s="37">
        <f t="shared" si="8"/>
        <v>1176</v>
      </c>
      <c r="T25" s="16">
        <f>SUM(T3:T24)</f>
        <v>1229</v>
      </c>
      <c r="U25" s="16">
        <f>SUM(U3:U24)</f>
        <v>1284</v>
      </c>
      <c r="V25" s="17">
        <f>U25-T25</f>
        <v>55</v>
      </c>
      <c r="W25" s="94">
        <f>SUM(W3:W23)</f>
        <v>-53</v>
      </c>
      <c r="X25" s="94">
        <f>SUM(X3:X23)</f>
        <v>-108</v>
      </c>
    </row>
    <row r="26" spans="1:25" ht="12.75" customHeight="1">
      <c r="A26" s="23"/>
      <c r="B26" s="23"/>
      <c r="C26" s="23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</row>
    <row r="27" spans="1:25" s="19" customFormat="1" ht="25.5" customHeight="1" thickBot="1">
      <c r="A27" s="105" t="s">
        <v>23</v>
      </c>
      <c r="B27" s="105"/>
      <c r="C27" s="105"/>
      <c r="D27" s="105"/>
      <c r="E27" s="105"/>
      <c r="F27" s="105"/>
      <c r="G27" s="105"/>
      <c r="H27" s="105"/>
      <c r="I27" s="105"/>
      <c r="J27" s="105"/>
      <c r="K27" s="105"/>
      <c r="L27" s="105"/>
      <c r="M27" s="105"/>
      <c r="N27" s="105"/>
      <c r="O27" s="105"/>
      <c r="P27" s="105"/>
      <c r="Q27" s="105"/>
      <c r="R27" s="105"/>
      <c r="S27" s="60"/>
      <c r="T27" s="61"/>
      <c r="W27" s="27"/>
      <c r="X27" s="25"/>
    </row>
    <row r="28" spans="1:25" s="19" customFormat="1" ht="12.95" customHeight="1">
      <c r="A28" s="113" t="s">
        <v>35</v>
      </c>
      <c r="B28" s="115" t="s">
        <v>36</v>
      </c>
      <c r="C28" s="117" t="s">
        <v>40</v>
      </c>
      <c r="D28" s="125" t="s">
        <v>39</v>
      </c>
      <c r="E28" s="127" t="s">
        <v>38</v>
      </c>
      <c r="F28" s="123" t="s">
        <v>37</v>
      </c>
      <c r="G28" s="52"/>
      <c r="H28" s="121" t="s">
        <v>51</v>
      </c>
      <c r="I28" s="122"/>
      <c r="J28" s="119" t="s">
        <v>52</v>
      </c>
      <c r="K28" s="120"/>
      <c r="L28" s="103" t="s">
        <v>53</v>
      </c>
      <c r="M28" s="103"/>
      <c r="N28" s="103" t="s">
        <v>54</v>
      </c>
      <c r="O28" s="103"/>
      <c r="P28" s="103" t="s">
        <v>55</v>
      </c>
      <c r="Q28" s="103"/>
      <c r="R28" s="101" t="s">
        <v>59</v>
      </c>
      <c r="S28" s="64"/>
      <c r="T28" s="145" t="s">
        <v>50</v>
      </c>
      <c r="U28" s="146"/>
      <c r="V28" s="129" t="s">
        <v>58</v>
      </c>
      <c r="W28" s="19" t="s">
        <v>78</v>
      </c>
    </row>
    <row r="29" spans="1:25" s="19" customFormat="1" ht="12.95" customHeight="1" thickBot="1">
      <c r="A29" s="114"/>
      <c r="B29" s="116"/>
      <c r="C29" s="118"/>
      <c r="D29" s="126"/>
      <c r="E29" s="128"/>
      <c r="F29" s="124"/>
      <c r="G29" s="53"/>
      <c r="H29" s="51" t="s">
        <v>38</v>
      </c>
      <c r="I29" s="51" t="s">
        <v>56</v>
      </c>
      <c r="J29" s="51" t="s">
        <v>38</v>
      </c>
      <c r="K29" s="54" t="s">
        <v>56</v>
      </c>
      <c r="L29" s="51" t="s">
        <v>38</v>
      </c>
      <c r="M29" s="51" t="s">
        <v>56</v>
      </c>
      <c r="N29" s="51" t="s">
        <v>38</v>
      </c>
      <c r="O29" s="51" t="s">
        <v>56</v>
      </c>
      <c r="P29" s="51" t="s">
        <v>38</v>
      </c>
      <c r="Q29" s="51" t="s">
        <v>56</v>
      </c>
      <c r="R29" s="102"/>
      <c r="S29" s="64"/>
      <c r="T29" s="147"/>
      <c r="U29" s="147"/>
      <c r="V29" s="130"/>
      <c r="W29" s="19" t="s">
        <v>42</v>
      </c>
    </row>
    <row r="30" spans="1:25" s="19" customFormat="1" ht="12.95" customHeight="1">
      <c r="A30" s="67" t="s">
        <v>57</v>
      </c>
      <c r="B30" s="50" t="s">
        <v>60</v>
      </c>
      <c r="C30" s="86">
        <v>327</v>
      </c>
      <c r="D30" s="47">
        <v>1989</v>
      </c>
      <c r="E30" s="48">
        <v>1166</v>
      </c>
      <c r="F30" s="48">
        <v>820</v>
      </c>
      <c r="G30" s="48"/>
      <c r="H30" s="48">
        <v>171</v>
      </c>
      <c r="I30" s="48">
        <v>115</v>
      </c>
      <c r="J30" s="48">
        <v>350</v>
      </c>
      <c r="K30" s="48">
        <v>185</v>
      </c>
      <c r="L30" s="48">
        <v>341</v>
      </c>
      <c r="M30" s="48">
        <v>104</v>
      </c>
      <c r="N30" s="48">
        <v>168</v>
      </c>
      <c r="O30" s="48">
        <v>56</v>
      </c>
      <c r="P30" s="48">
        <v>136</v>
      </c>
      <c r="Q30" s="55">
        <v>36</v>
      </c>
      <c r="R30" s="91"/>
      <c r="S30" s="65"/>
      <c r="T30" s="134"/>
      <c r="U30" s="135"/>
      <c r="V30" s="49"/>
    </row>
    <row r="31" spans="1:25" s="19" customFormat="1" ht="12.95" customHeight="1">
      <c r="A31" s="68"/>
      <c r="B31" s="50" t="s">
        <v>61</v>
      </c>
      <c r="C31" s="87">
        <v>311</v>
      </c>
      <c r="D31" s="46">
        <v>1876</v>
      </c>
      <c r="E31" s="29">
        <v>1103</v>
      </c>
      <c r="F31" s="29">
        <v>773</v>
      </c>
      <c r="G31" s="29"/>
      <c r="H31" s="29">
        <v>150</v>
      </c>
      <c r="I31" s="29">
        <v>107</v>
      </c>
      <c r="J31" s="29">
        <v>315</v>
      </c>
      <c r="K31" s="29">
        <v>172</v>
      </c>
      <c r="L31" s="29">
        <v>330</v>
      </c>
      <c r="M31" s="29">
        <v>99</v>
      </c>
      <c r="N31" s="29">
        <v>166</v>
      </c>
      <c r="O31" s="29">
        <v>54</v>
      </c>
      <c r="P31" s="29">
        <v>142</v>
      </c>
      <c r="Q31" s="56">
        <v>30</v>
      </c>
      <c r="R31" s="91">
        <f t="shared" ref="R31:R40" si="9">D31-D30</f>
        <v>-113</v>
      </c>
      <c r="S31" s="66"/>
      <c r="T31" s="136"/>
      <c r="U31" s="137"/>
      <c r="V31" s="44">
        <f>D31-D$30</f>
        <v>-113</v>
      </c>
    </row>
    <row r="32" spans="1:25" s="19" customFormat="1" ht="12.95" customHeight="1">
      <c r="A32" s="68"/>
      <c r="B32" s="50" t="s">
        <v>62</v>
      </c>
      <c r="C32" s="87">
        <v>316</v>
      </c>
      <c r="D32" s="46">
        <v>1779</v>
      </c>
      <c r="E32" s="29">
        <v>1021</v>
      </c>
      <c r="F32" s="29">
        <v>758</v>
      </c>
      <c r="G32" s="29"/>
      <c r="H32" s="29">
        <v>114</v>
      </c>
      <c r="I32" s="29">
        <v>95</v>
      </c>
      <c r="J32" s="29">
        <v>305</v>
      </c>
      <c r="K32" s="29">
        <v>167</v>
      </c>
      <c r="L32" s="29">
        <v>291</v>
      </c>
      <c r="M32" s="29">
        <v>98</v>
      </c>
      <c r="N32" s="29">
        <v>163</v>
      </c>
      <c r="O32" s="29">
        <v>50</v>
      </c>
      <c r="P32" s="29">
        <v>148</v>
      </c>
      <c r="Q32" s="56">
        <v>32</v>
      </c>
      <c r="R32" s="91">
        <f t="shared" si="9"/>
        <v>-97</v>
      </c>
      <c r="S32" s="66"/>
      <c r="T32" s="136"/>
      <c r="U32" s="137"/>
      <c r="V32" s="44">
        <f t="shared" ref="V32:V40" si="10">D32-D$30</f>
        <v>-210</v>
      </c>
    </row>
    <row r="33" spans="1:22" s="19" customFormat="1" ht="14.25" customHeight="1">
      <c r="A33" s="69"/>
      <c r="B33" s="50" t="s">
        <v>63</v>
      </c>
      <c r="C33" s="43">
        <v>310</v>
      </c>
      <c r="D33" s="45">
        <v>1699</v>
      </c>
      <c r="E33" s="43">
        <v>994</v>
      </c>
      <c r="F33" s="43">
        <v>705</v>
      </c>
      <c r="G33" s="43"/>
      <c r="H33" s="43">
        <v>84</v>
      </c>
      <c r="I33" s="43">
        <v>114</v>
      </c>
      <c r="J33" s="43">
        <v>263</v>
      </c>
      <c r="K33" s="43">
        <v>147</v>
      </c>
      <c r="L33" s="43">
        <v>292</v>
      </c>
      <c r="M33" s="43">
        <v>96</v>
      </c>
      <c r="N33" s="43">
        <v>147</v>
      </c>
      <c r="O33" s="43">
        <v>43</v>
      </c>
      <c r="P33" s="43">
        <v>159</v>
      </c>
      <c r="Q33" s="57">
        <v>25</v>
      </c>
      <c r="R33" s="91">
        <f t="shared" si="9"/>
        <v>-80</v>
      </c>
      <c r="S33" s="66"/>
      <c r="T33" s="138"/>
      <c r="U33" s="139"/>
      <c r="V33" s="44">
        <f t="shared" si="10"/>
        <v>-290</v>
      </c>
    </row>
    <row r="34" spans="1:22" s="19" customFormat="1">
      <c r="A34" s="70"/>
      <c r="B34" s="50" t="s">
        <v>64</v>
      </c>
      <c r="C34" s="20">
        <v>306</v>
      </c>
      <c r="D34" s="42">
        <v>1645</v>
      </c>
      <c r="E34" s="20">
        <v>955</v>
      </c>
      <c r="F34" s="20">
        <v>690</v>
      </c>
      <c r="G34" s="20"/>
      <c r="H34" s="20">
        <v>88</v>
      </c>
      <c r="I34" s="20">
        <v>133</v>
      </c>
      <c r="J34" s="20">
        <v>272</v>
      </c>
      <c r="K34" s="20">
        <v>142</v>
      </c>
      <c r="L34" s="20">
        <v>270</v>
      </c>
      <c r="M34" s="20">
        <v>88</v>
      </c>
      <c r="N34" s="20">
        <v>121</v>
      </c>
      <c r="O34" s="20">
        <v>40</v>
      </c>
      <c r="P34" s="20">
        <v>171</v>
      </c>
      <c r="Q34" s="58">
        <v>26</v>
      </c>
      <c r="R34" s="91">
        <f t="shared" si="9"/>
        <v>-54</v>
      </c>
      <c r="S34" s="66"/>
      <c r="T34" s="140"/>
      <c r="U34" s="100"/>
      <c r="V34" s="44">
        <f t="shared" si="10"/>
        <v>-344</v>
      </c>
    </row>
    <row r="35" spans="1:22" s="19" customFormat="1">
      <c r="A35" s="70"/>
      <c r="B35" s="50" t="s">
        <v>65</v>
      </c>
      <c r="C35" s="20">
        <v>297</v>
      </c>
      <c r="D35" s="42">
        <v>1538</v>
      </c>
      <c r="E35" s="20">
        <v>888</v>
      </c>
      <c r="F35" s="20">
        <v>650</v>
      </c>
      <c r="G35" s="20"/>
      <c r="H35" s="20">
        <v>71</v>
      </c>
      <c r="I35" s="20">
        <v>121</v>
      </c>
      <c r="J35" s="20">
        <v>259</v>
      </c>
      <c r="K35" s="20">
        <v>138</v>
      </c>
      <c r="L35" s="20">
        <v>240</v>
      </c>
      <c r="M35" s="20">
        <v>78</v>
      </c>
      <c r="N35" s="20">
        <v>118</v>
      </c>
      <c r="O35" s="20">
        <v>41</v>
      </c>
      <c r="P35" s="20">
        <v>172</v>
      </c>
      <c r="Q35" s="58">
        <v>25</v>
      </c>
      <c r="R35" s="91">
        <f t="shared" si="9"/>
        <v>-107</v>
      </c>
      <c r="S35" s="66"/>
      <c r="T35" s="140"/>
      <c r="U35" s="100"/>
      <c r="V35" s="44">
        <f t="shared" si="10"/>
        <v>-451</v>
      </c>
    </row>
    <row r="36" spans="1:22" s="19" customFormat="1">
      <c r="A36" s="70"/>
      <c r="B36" s="50" t="s">
        <v>66</v>
      </c>
      <c r="C36" s="20">
        <v>283</v>
      </c>
      <c r="D36" s="42">
        <v>1447</v>
      </c>
      <c r="E36" s="20">
        <v>826</v>
      </c>
      <c r="F36" s="20">
        <v>621</v>
      </c>
      <c r="G36" s="20"/>
      <c r="H36" s="20">
        <v>75</v>
      </c>
      <c r="I36" s="20">
        <v>99</v>
      </c>
      <c r="J36" s="20">
        <v>235</v>
      </c>
      <c r="K36" s="20">
        <v>135</v>
      </c>
      <c r="L36" s="20">
        <v>230</v>
      </c>
      <c r="M36" s="20">
        <v>72</v>
      </c>
      <c r="N36" s="20">
        <v>110</v>
      </c>
      <c r="O36" s="20">
        <v>36</v>
      </c>
      <c r="P36" s="20">
        <v>161</v>
      </c>
      <c r="Q36" s="58">
        <v>20</v>
      </c>
      <c r="R36" s="91">
        <f t="shared" si="9"/>
        <v>-91</v>
      </c>
      <c r="S36" s="66"/>
      <c r="T36" s="140"/>
      <c r="U36" s="100"/>
      <c r="V36" s="44">
        <f t="shared" si="10"/>
        <v>-542</v>
      </c>
    </row>
    <row r="37" spans="1:22" s="19" customFormat="1">
      <c r="A37" s="70"/>
      <c r="B37" s="50" t="s">
        <v>67</v>
      </c>
      <c r="C37" s="20">
        <v>271</v>
      </c>
      <c r="D37" s="42">
        <v>1361</v>
      </c>
      <c r="E37" s="20">
        <v>775</v>
      </c>
      <c r="F37" s="20">
        <v>586</v>
      </c>
      <c r="G37" s="20"/>
      <c r="H37" s="20">
        <v>69</v>
      </c>
      <c r="I37" s="20">
        <v>90</v>
      </c>
      <c r="J37" s="20">
        <v>203</v>
      </c>
      <c r="K37" s="20">
        <v>124</v>
      </c>
      <c r="L37" s="20">
        <v>234</v>
      </c>
      <c r="M37" s="20">
        <v>73</v>
      </c>
      <c r="N37" s="20">
        <v>100</v>
      </c>
      <c r="O37" s="20">
        <v>27</v>
      </c>
      <c r="P37" s="20">
        <v>159</v>
      </c>
      <c r="Q37" s="58">
        <v>22</v>
      </c>
      <c r="R37" s="91">
        <f t="shared" si="9"/>
        <v>-86</v>
      </c>
      <c r="S37" s="66"/>
      <c r="T37" s="140"/>
      <c r="U37" s="100"/>
      <c r="V37" s="44">
        <f t="shared" si="10"/>
        <v>-628</v>
      </c>
    </row>
    <row r="38" spans="1:22" s="19" customFormat="1">
      <c r="A38" s="71"/>
      <c r="B38" s="50" t="s">
        <v>68</v>
      </c>
      <c r="C38" s="20">
        <v>247</v>
      </c>
      <c r="D38" s="42">
        <v>1278</v>
      </c>
      <c r="E38" s="20">
        <v>742</v>
      </c>
      <c r="F38" s="20">
        <v>536</v>
      </c>
      <c r="G38" s="42"/>
      <c r="H38" s="20">
        <v>67</v>
      </c>
      <c r="I38" s="20">
        <v>59</v>
      </c>
      <c r="J38" s="20">
        <v>192</v>
      </c>
      <c r="K38" s="20">
        <v>103</v>
      </c>
      <c r="L38" s="20">
        <v>233</v>
      </c>
      <c r="M38" s="20">
        <v>73</v>
      </c>
      <c r="N38" s="20">
        <v>101</v>
      </c>
      <c r="O38" s="20">
        <v>30</v>
      </c>
      <c r="P38" s="20">
        <v>149</v>
      </c>
      <c r="Q38" s="58">
        <v>24</v>
      </c>
      <c r="R38" s="91">
        <f t="shared" si="9"/>
        <v>-83</v>
      </c>
      <c r="S38" s="66"/>
      <c r="T38" s="99"/>
      <c r="U38" s="100"/>
      <c r="V38" s="44">
        <f t="shared" si="10"/>
        <v>-711</v>
      </c>
    </row>
    <row r="39" spans="1:22" s="19" customFormat="1">
      <c r="A39" s="71"/>
      <c r="B39" s="50" t="s">
        <v>69</v>
      </c>
      <c r="C39" s="20">
        <v>221</v>
      </c>
      <c r="D39" s="42">
        <v>1229</v>
      </c>
      <c r="E39" s="20">
        <v>709</v>
      </c>
      <c r="F39" s="20">
        <v>520</v>
      </c>
      <c r="G39" s="42"/>
      <c r="H39" s="20">
        <v>93</v>
      </c>
      <c r="I39" s="20">
        <v>55</v>
      </c>
      <c r="J39" s="20">
        <v>183</v>
      </c>
      <c r="K39" s="20">
        <v>107</v>
      </c>
      <c r="L39" s="20">
        <v>200</v>
      </c>
      <c r="M39" s="20">
        <v>78</v>
      </c>
      <c r="N39" s="20">
        <v>101</v>
      </c>
      <c r="O39" s="20">
        <v>31</v>
      </c>
      <c r="P39" s="20">
        <v>132</v>
      </c>
      <c r="Q39" s="58">
        <v>28</v>
      </c>
      <c r="R39" s="91">
        <f t="shared" si="9"/>
        <v>-49</v>
      </c>
      <c r="S39" s="66"/>
      <c r="T39" s="99"/>
      <c r="U39" s="100"/>
      <c r="V39" s="44">
        <f t="shared" si="10"/>
        <v>-760</v>
      </c>
    </row>
    <row r="40" spans="1:22" s="19" customFormat="1" ht="14.25" thickBot="1">
      <c r="A40" s="71" t="s">
        <v>43</v>
      </c>
      <c r="B40" s="50" t="s">
        <v>72</v>
      </c>
      <c r="C40" s="20">
        <v>221</v>
      </c>
      <c r="D40" s="42">
        <f>F40+E40</f>
        <v>1176</v>
      </c>
      <c r="E40" s="20">
        <f>E25</f>
        <v>676</v>
      </c>
      <c r="F40" s="20">
        <f>F25+G25</f>
        <v>500</v>
      </c>
      <c r="G40" s="42"/>
      <c r="H40" s="20">
        <f t="shared" ref="H40:Q40" si="11">H25</f>
        <v>75</v>
      </c>
      <c r="I40" s="20">
        <f t="shared" si="11"/>
        <v>43</v>
      </c>
      <c r="J40" s="20">
        <f t="shared" si="11"/>
        <v>185</v>
      </c>
      <c r="K40" s="20">
        <f t="shared" si="11"/>
        <v>111</v>
      </c>
      <c r="L40" s="20">
        <f t="shared" si="11"/>
        <v>200</v>
      </c>
      <c r="M40" s="20">
        <f t="shared" si="11"/>
        <v>71</v>
      </c>
      <c r="N40" s="20">
        <f t="shared" si="11"/>
        <v>95</v>
      </c>
      <c r="O40" s="20">
        <f t="shared" si="11"/>
        <v>32</v>
      </c>
      <c r="P40" s="20">
        <f t="shared" si="11"/>
        <v>121</v>
      </c>
      <c r="Q40" s="58">
        <f t="shared" si="11"/>
        <v>28</v>
      </c>
      <c r="R40" s="91">
        <f t="shared" si="9"/>
        <v>-53</v>
      </c>
      <c r="S40" s="66"/>
      <c r="T40" s="99">
        <f>X25</f>
        <v>-108</v>
      </c>
      <c r="U40" s="100"/>
      <c r="V40" s="44">
        <f t="shared" si="10"/>
        <v>-813</v>
      </c>
    </row>
    <row r="41" spans="1:22" s="19" customFormat="1">
      <c r="A41" s="72"/>
      <c r="B41" s="88" t="s">
        <v>24</v>
      </c>
      <c r="C41" s="26">
        <v>-12</v>
      </c>
      <c r="D41" s="76">
        <v>-86</v>
      </c>
      <c r="E41" s="26">
        <v>-51</v>
      </c>
      <c r="F41" s="26">
        <v>-35</v>
      </c>
      <c r="G41" s="26"/>
      <c r="H41" s="26">
        <v>-11</v>
      </c>
      <c r="I41" s="26">
        <v>-6</v>
      </c>
      <c r="J41" s="26">
        <v>-11</v>
      </c>
      <c r="K41" s="26">
        <v>-32</v>
      </c>
      <c r="L41" s="26">
        <v>1</v>
      </c>
      <c r="M41" s="26">
        <v>4</v>
      </c>
      <c r="N41" s="26">
        <v>-9</v>
      </c>
      <c r="O41" s="26">
        <v>-10</v>
      </c>
      <c r="P41" s="26">
        <v>2</v>
      </c>
      <c r="Q41" s="59">
        <v>-2</v>
      </c>
      <c r="R41" s="77">
        <v>-86</v>
      </c>
      <c r="S41" s="66"/>
      <c r="T41" s="141"/>
      <c r="U41" s="142"/>
      <c r="V41" s="131" t="s">
        <v>80</v>
      </c>
    </row>
    <row r="42" spans="1:22" s="19" customFormat="1">
      <c r="A42" s="72"/>
      <c r="B42" s="88" t="s">
        <v>41</v>
      </c>
      <c r="C42" s="26">
        <v>-24</v>
      </c>
      <c r="D42" s="96">
        <v>-83</v>
      </c>
      <c r="E42" s="26">
        <v>-33</v>
      </c>
      <c r="F42" s="26">
        <v>-50</v>
      </c>
      <c r="G42" s="26"/>
      <c r="H42" s="26">
        <v>-2</v>
      </c>
      <c r="I42" s="26">
        <v>-31</v>
      </c>
      <c r="J42" s="26">
        <v>-11</v>
      </c>
      <c r="K42" s="26">
        <v>-21</v>
      </c>
      <c r="L42" s="26">
        <v>-1</v>
      </c>
      <c r="M42" s="26">
        <v>0</v>
      </c>
      <c r="N42" s="26">
        <v>1</v>
      </c>
      <c r="O42" s="26">
        <v>3</v>
      </c>
      <c r="P42" s="26">
        <v>-10</v>
      </c>
      <c r="Q42" s="59">
        <v>2</v>
      </c>
      <c r="R42" s="77">
        <v>-83</v>
      </c>
      <c r="S42" s="66"/>
      <c r="T42" s="141"/>
      <c r="U42" s="142"/>
      <c r="V42" s="132"/>
    </row>
    <row r="43" spans="1:22" s="19" customFormat="1">
      <c r="A43" s="81"/>
      <c r="B43" s="89" t="s">
        <v>70</v>
      </c>
      <c r="C43" s="82">
        <v>-26</v>
      </c>
      <c r="D43" s="97">
        <v>-49</v>
      </c>
      <c r="E43" s="82">
        <v>-33</v>
      </c>
      <c r="F43" s="82">
        <v>-16</v>
      </c>
      <c r="G43" s="82"/>
      <c r="H43" s="82">
        <v>26</v>
      </c>
      <c r="I43" s="82">
        <v>-4</v>
      </c>
      <c r="J43" s="82">
        <v>-9</v>
      </c>
      <c r="K43" s="82">
        <v>4</v>
      </c>
      <c r="L43" s="82">
        <v>-33</v>
      </c>
      <c r="M43" s="82">
        <v>5</v>
      </c>
      <c r="N43" s="82">
        <v>0</v>
      </c>
      <c r="O43" s="82">
        <v>1</v>
      </c>
      <c r="P43" s="82">
        <v>-17</v>
      </c>
      <c r="Q43" s="83">
        <v>4</v>
      </c>
      <c r="R43" s="84">
        <v>-49</v>
      </c>
      <c r="S43" s="66"/>
      <c r="T43" s="79"/>
      <c r="U43" s="80"/>
      <c r="V43" s="132"/>
    </row>
    <row r="44" spans="1:22" ht="14.25" thickBot="1">
      <c r="A44" s="73" t="s">
        <v>43</v>
      </c>
      <c r="B44" s="90" t="s">
        <v>79</v>
      </c>
      <c r="C44" s="85">
        <f>C40-C38</f>
        <v>-26</v>
      </c>
      <c r="D44" s="98">
        <f>D40-D39</f>
        <v>-53</v>
      </c>
      <c r="E44" s="74">
        <f t="shared" ref="E44:F44" si="12">E40-E39</f>
        <v>-33</v>
      </c>
      <c r="F44" s="74">
        <f t="shared" si="12"/>
        <v>-20</v>
      </c>
      <c r="G44" s="74"/>
      <c r="H44" s="74">
        <f t="shared" ref="H44:Q44" si="13">H40-H39</f>
        <v>-18</v>
      </c>
      <c r="I44" s="74">
        <f t="shared" si="13"/>
        <v>-12</v>
      </c>
      <c r="J44" s="74">
        <f t="shared" si="13"/>
        <v>2</v>
      </c>
      <c r="K44" s="74">
        <f t="shared" si="13"/>
        <v>4</v>
      </c>
      <c r="L44" s="74">
        <f t="shared" si="13"/>
        <v>0</v>
      </c>
      <c r="M44" s="74">
        <f t="shared" si="13"/>
        <v>-7</v>
      </c>
      <c r="N44" s="74">
        <f t="shared" si="13"/>
        <v>-6</v>
      </c>
      <c r="O44" s="74">
        <f t="shared" si="13"/>
        <v>1</v>
      </c>
      <c r="P44" s="74">
        <f t="shared" si="13"/>
        <v>-11</v>
      </c>
      <c r="Q44" s="75">
        <f t="shared" si="13"/>
        <v>0</v>
      </c>
      <c r="R44" s="78">
        <v>-56</v>
      </c>
      <c r="S44" s="66"/>
      <c r="T44" s="143">
        <f>T40</f>
        <v>-108</v>
      </c>
      <c r="U44" s="144"/>
      <c r="V44" s="133"/>
    </row>
    <row r="45" spans="1:22">
      <c r="R45" s="62"/>
      <c r="S45" s="63"/>
      <c r="T45" s="62"/>
    </row>
  </sheetData>
  <protectedRanges>
    <protectedRange sqref="L1:M1 E3:Q24 B3:C23" name="範囲1"/>
  </protectedRanges>
  <mergeCells count="36">
    <mergeCell ref="V28:V29"/>
    <mergeCell ref="V41:V44"/>
    <mergeCell ref="T30:U30"/>
    <mergeCell ref="T31:U31"/>
    <mergeCell ref="T32:U32"/>
    <mergeCell ref="T33:U33"/>
    <mergeCell ref="T34:U34"/>
    <mergeCell ref="T35:U35"/>
    <mergeCell ref="T36:U36"/>
    <mergeCell ref="T37:U37"/>
    <mergeCell ref="T40:U40"/>
    <mergeCell ref="T41:U41"/>
    <mergeCell ref="T42:U42"/>
    <mergeCell ref="T44:U44"/>
    <mergeCell ref="T28:U29"/>
    <mergeCell ref="H28:I28"/>
    <mergeCell ref="F28:F29"/>
    <mergeCell ref="D28:D29"/>
    <mergeCell ref="E28:E29"/>
    <mergeCell ref="T39:U39"/>
    <mergeCell ref="T38:U38"/>
    <mergeCell ref="R28:R29"/>
    <mergeCell ref="N28:O28"/>
    <mergeCell ref="P28:Q28"/>
    <mergeCell ref="W1:X1"/>
    <mergeCell ref="A27:R27"/>
    <mergeCell ref="G1:H1"/>
    <mergeCell ref="L1:M1"/>
    <mergeCell ref="A24:C24"/>
    <mergeCell ref="A25:C25"/>
    <mergeCell ref="T1:V1"/>
    <mergeCell ref="A28:A29"/>
    <mergeCell ref="B28:B29"/>
    <mergeCell ref="C28:C29"/>
    <mergeCell ref="J28:K28"/>
    <mergeCell ref="L28:M28"/>
  </mergeCells>
  <phoneticPr fontId="2"/>
  <conditionalFormatting sqref="W3:X23">
    <cfRule type="cellIs" dxfId="0" priority="1" operator="greaterThan">
      <formula>-1</formula>
    </cfRule>
  </conditionalFormatting>
  <printOptions horizontalCentered="1" verticalCentered="1"/>
  <pageMargins left="0.78740157480314965" right="0.19685039370078741" top="0.19685039370078741" bottom="0.19685039370078741" header="0.51181102362204722" footer="0.51181102362204722"/>
  <pageSetup paperSize="9" scale="7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view="pageBreakPreview" zoomScale="95" zoomScaleNormal="100" zoomScaleSheetLayoutView="95" workbookViewId="0">
      <selection activeCell="Q59" sqref="Q59"/>
    </sheetView>
  </sheetViews>
  <sheetFormatPr defaultRowHeight="13.5"/>
  <cols>
    <col min="1" max="14" width="7.875" customWidth="1"/>
  </cols>
  <sheetData>
    <row r="1" spans="1:9" ht="26.25" customHeight="1">
      <c r="A1" s="30"/>
      <c r="D1" s="148" t="s">
        <v>49</v>
      </c>
      <c r="E1" s="148"/>
      <c r="F1" s="148"/>
      <c r="G1" s="148"/>
      <c r="H1" s="148"/>
      <c r="I1" s="148"/>
    </row>
    <row r="4" spans="1:9">
      <c r="C4" s="149"/>
      <c r="D4" s="149"/>
      <c r="E4" s="152" t="s">
        <v>46</v>
      </c>
      <c r="F4" s="152"/>
    </row>
    <row r="5" spans="1:9">
      <c r="C5" s="149"/>
      <c r="D5" s="149"/>
      <c r="E5" s="152"/>
      <c r="F5" s="152"/>
    </row>
    <row r="7" spans="1:9">
      <c r="C7" s="150"/>
      <c r="D7" s="150"/>
      <c r="E7" s="153" t="s">
        <v>47</v>
      </c>
      <c r="F7" s="152"/>
    </row>
    <row r="8" spans="1:9">
      <c r="C8" s="150"/>
      <c r="D8" s="150"/>
      <c r="E8" s="153"/>
      <c r="F8" s="152"/>
    </row>
    <row r="10" spans="1:9">
      <c r="C10" s="151"/>
      <c r="D10" s="151"/>
      <c r="E10" s="153" t="s">
        <v>48</v>
      </c>
      <c r="F10" s="152"/>
    </row>
    <row r="11" spans="1:9">
      <c r="C11" s="151"/>
      <c r="D11" s="151"/>
      <c r="E11" s="153"/>
      <c r="F11" s="152"/>
    </row>
  </sheetData>
  <mergeCells count="7">
    <mergeCell ref="D1:I1"/>
    <mergeCell ref="C4:D5"/>
    <mergeCell ref="C7:D8"/>
    <mergeCell ref="C10:D11"/>
    <mergeCell ref="E4:F5"/>
    <mergeCell ref="E7:F8"/>
    <mergeCell ref="E10:F11"/>
  </mergeCells>
  <phoneticPr fontId="2"/>
  <pageMargins left="0.70866141732283472" right="0.70866141732283472" top="0.74803149606299213" bottom="0.74803149606299213" header="0.31496062992125984" footer="0.31496062992125984"/>
  <pageSetup paperSize="9" scale="7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集計表</vt:lpstr>
      <vt:lpstr>団別加盟員割合グラフ</vt:lpstr>
      <vt:lpstr>集計表!Print_Area</vt:lpstr>
      <vt:lpstr>団別加盟員割合グラフ!Print_Area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aichi</dc:creator>
  <cp:lastModifiedBy>NEC-PCuser</cp:lastModifiedBy>
  <cp:lastPrinted>2021-03-07T07:29:25Z</cp:lastPrinted>
  <dcterms:created xsi:type="dcterms:W3CDTF">2007-02-09T06:16:06Z</dcterms:created>
  <dcterms:modified xsi:type="dcterms:W3CDTF">2021-03-29T21:11:10Z</dcterms:modified>
</cp:coreProperties>
</file>